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pau\OneDrive\Documents\Desktop Toshiba\Escuela de Economía\Reforma de Pensum Julio 2021\"/>
    </mc:Choice>
  </mc:AlternateContent>
  <xr:revisionPtr revIDLastSave="0" documentId="8_{5B3DC20E-4EE3-4DEB-9640-4C12B7BBCFFA}" xr6:coauthVersionLast="47" xr6:coauthVersionMax="47" xr10:uidLastSave="{00000000-0000-0000-0000-000000000000}"/>
  <bookViews>
    <workbookView xWindow="-108" yWindow="-108" windowWidth="23256" windowHeight="12576" tabRatio="823" xr2:uid="{00000000-000D-0000-FFFF-FFFF00000000}"/>
  </bookViews>
  <sheets>
    <sheet name="Economía" sheetId="1" r:id="rId1"/>
  </sheets>
  <calcPr calcId="191029"/>
  <fileRecoveryPr repairLoad="1"/>
</workbook>
</file>

<file path=xl/calcChain.xml><?xml version="1.0" encoding="utf-8"?>
<calcChain xmlns="http://schemas.openxmlformats.org/spreadsheetml/2006/main">
  <c r="J40" i="1" l="1"/>
  <c r="G40" i="1"/>
  <c r="H40" i="1" s="1"/>
  <c r="L60" i="1" l="1"/>
  <c r="L61" i="1" s="1"/>
  <c r="G59" i="1"/>
  <c r="E59" i="1"/>
  <c r="J57" i="1"/>
  <c r="G57" i="1"/>
  <c r="E57" i="1"/>
  <c r="J56" i="1"/>
  <c r="G56" i="1"/>
  <c r="E56" i="1"/>
  <c r="J55" i="1"/>
  <c r="G55" i="1"/>
  <c r="E55" i="1"/>
  <c r="J54" i="1"/>
  <c r="G54" i="1"/>
  <c r="E54" i="1"/>
  <c r="H54" i="1" s="1"/>
  <c r="I54" i="1" s="1"/>
  <c r="J53" i="1"/>
  <c r="G53" i="1"/>
  <c r="E53" i="1"/>
  <c r="J52" i="1"/>
  <c r="G52" i="1"/>
  <c r="E52" i="1"/>
  <c r="F51" i="1"/>
  <c r="D51" i="1"/>
  <c r="C51" i="1"/>
  <c r="B51" i="1"/>
  <c r="J50" i="1"/>
  <c r="G50" i="1"/>
  <c r="E50" i="1"/>
  <c r="J49" i="1"/>
  <c r="G49" i="1"/>
  <c r="E49" i="1"/>
  <c r="J48" i="1"/>
  <c r="G48" i="1"/>
  <c r="E48" i="1"/>
  <c r="J47" i="1"/>
  <c r="G47" i="1"/>
  <c r="E47" i="1"/>
  <c r="J46" i="1"/>
  <c r="G46" i="1"/>
  <c r="E46" i="1"/>
  <c r="J45" i="1"/>
  <c r="G45" i="1"/>
  <c r="E45" i="1"/>
  <c r="F44" i="1"/>
  <c r="D44" i="1"/>
  <c r="C44" i="1"/>
  <c r="B44" i="1"/>
  <c r="J43" i="1"/>
  <c r="G43" i="1"/>
  <c r="E43" i="1"/>
  <c r="J42" i="1"/>
  <c r="G42" i="1"/>
  <c r="E42" i="1"/>
  <c r="J41" i="1"/>
  <c r="G41" i="1"/>
  <c r="E41" i="1"/>
  <c r="J39" i="1"/>
  <c r="G39" i="1"/>
  <c r="E39" i="1"/>
  <c r="J38" i="1"/>
  <c r="G38" i="1"/>
  <c r="E38" i="1"/>
  <c r="F37" i="1"/>
  <c r="D37" i="1"/>
  <c r="C37" i="1"/>
  <c r="B37" i="1"/>
  <c r="J36" i="1"/>
  <c r="G36" i="1"/>
  <c r="E36" i="1"/>
  <c r="J35" i="1"/>
  <c r="G35" i="1"/>
  <c r="E35" i="1"/>
  <c r="J34" i="1"/>
  <c r="G34" i="1"/>
  <c r="E34" i="1"/>
  <c r="J33" i="1"/>
  <c r="G33" i="1"/>
  <c r="E33" i="1"/>
  <c r="J32" i="1"/>
  <c r="G32" i="1"/>
  <c r="E32" i="1"/>
  <c r="J31" i="1"/>
  <c r="G31" i="1"/>
  <c r="E31" i="1"/>
  <c r="F30" i="1"/>
  <c r="D30" i="1"/>
  <c r="C30" i="1"/>
  <c r="B30" i="1"/>
  <c r="J29" i="1"/>
  <c r="G29" i="1"/>
  <c r="E29" i="1"/>
  <c r="J28" i="1"/>
  <c r="G28" i="1"/>
  <c r="E28" i="1"/>
  <c r="J27" i="1"/>
  <c r="G27" i="1"/>
  <c r="E27" i="1"/>
  <c r="J26" i="1"/>
  <c r="G26" i="1"/>
  <c r="E26" i="1"/>
  <c r="H26" i="1" s="1"/>
  <c r="I26" i="1" s="1"/>
  <c r="J25" i="1"/>
  <c r="G25" i="1"/>
  <c r="E25" i="1"/>
  <c r="J24" i="1"/>
  <c r="G24" i="1"/>
  <c r="E24" i="1"/>
  <c r="F23" i="1"/>
  <c r="D23" i="1"/>
  <c r="C23" i="1"/>
  <c r="B23" i="1"/>
  <c r="J22" i="1"/>
  <c r="G22" i="1"/>
  <c r="E22" i="1"/>
  <c r="J21" i="1"/>
  <c r="G21" i="1"/>
  <c r="E21" i="1"/>
  <c r="J20" i="1"/>
  <c r="G20" i="1"/>
  <c r="E20" i="1"/>
  <c r="J19" i="1"/>
  <c r="G19" i="1"/>
  <c r="E19" i="1"/>
  <c r="J18" i="1"/>
  <c r="G18" i="1"/>
  <c r="E18" i="1"/>
  <c r="F17" i="1"/>
  <c r="D17" i="1"/>
  <c r="C17" i="1"/>
  <c r="B17" i="1"/>
  <c r="J16" i="1"/>
  <c r="G16" i="1"/>
  <c r="E16" i="1"/>
  <c r="H16" i="1" s="1"/>
  <c r="I16" i="1" s="1"/>
  <c r="J15" i="1"/>
  <c r="G15" i="1"/>
  <c r="E15" i="1"/>
  <c r="J14" i="1"/>
  <c r="G14" i="1"/>
  <c r="E14" i="1"/>
  <c r="J13" i="1"/>
  <c r="G13" i="1"/>
  <c r="E13" i="1"/>
  <c r="J12" i="1"/>
  <c r="G12" i="1"/>
  <c r="E12" i="1"/>
  <c r="J11" i="1"/>
  <c r="G11" i="1"/>
  <c r="E11" i="1"/>
  <c r="F10" i="1"/>
  <c r="D10" i="1"/>
  <c r="C10" i="1"/>
  <c r="B10" i="1"/>
  <c r="J9" i="1"/>
  <c r="G9" i="1"/>
  <c r="E9" i="1"/>
  <c r="J8" i="1"/>
  <c r="G8" i="1"/>
  <c r="E8" i="1"/>
  <c r="J7" i="1"/>
  <c r="G7" i="1"/>
  <c r="E7" i="1"/>
  <c r="J6" i="1"/>
  <c r="G6" i="1"/>
  <c r="E6" i="1"/>
  <c r="J5" i="1"/>
  <c r="G5" i="1"/>
  <c r="E5" i="1"/>
  <c r="F4" i="1"/>
  <c r="D4" i="1"/>
  <c r="C4" i="1"/>
  <c r="B4" i="1"/>
  <c r="H5" i="1" l="1"/>
  <c r="H14" i="1"/>
  <c r="I14" i="1" s="1"/>
  <c r="H24" i="1"/>
  <c r="I24" i="1" s="1"/>
  <c r="H28" i="1"/>
  <c r="E37" i="1"/>
  <c r="H52" i="1"/>
  <c r="H56" i="1"/>
  <c r="I56" i="1" s="1"/>
  <c r="G4" i="1"/>
  <c r="E44" i="1"/>
  <c r="J44" i="1"/>
  <c r="H50" i="1"/>
  <c r="I50" i="1" s="1"/>
  <c r="E10" i="1"/>
  <c r="J23" i="1"/>
  <c r="J10" i="1"/>
  <c r="H48" i="1"/>
  <c r="I48" i="1" s="1"/>
  <c r="H6" i="1"/>
  <c r="I6" i="1" s="1"/>
  <c r="J17" i="1"/>
  <c r="H20" i="1"/>
  <c r="I20" i="1" s="1"/>
  <c r="G30" i="1"/>
  <c r="H34" i="1"/>
  <c r="I34" i="1" s="1"/>
  <c r="G37" i="1"/>
  <c r="C60" i="1"/>
  <c r="G10" i="1"/>
  <c r="G44" i="1"/>
  <c r="E51" i="1"/>
  <c r="G51" i="1"/>
  <c r="H59" i="1"/>
  <c r="H8" i="1"/>
  <c r="I8" i="1" s="1"/>
  <c r="H18" i="1"/>
  <c r="I18" i="1" s="1"/>
  <c r="H22" i="1"/>
  <c r="I22" i="1" s="1"/>
  <c r="E30" i="1"/>
  <c r="J30" i="1"/>
  <c r="H36" i="1"/>
  <c r="I36" i="1" s="1"/>
  <c r="H38" i="1"/>
  <c r="I38" i="1" s="1"/>
  <c r="H42" i="1"/>
  <c r="I42" i="1" s="1"/>
  <c r="D60" i="1"/>
  <c r="J4" i="1"/>
  <c r="H9" i="1"/>
  <c r="I9" i="1" s="1"/>
  <c r="H13" i="1"/>
  <c r="I13" i="1" s="1"/>
  <c r="H21" i="1"/>
  <c r="I21" i="1" s="1"/>
  <c r="G23" i="1"/>
  <c r="E23" i="1"/>
  <c r="H29" i="1"/>
  <c r="I29" i="1" s="1"/>
  <c r="H33" i="1"/>
  <c r="I33" i="1" s="1"/>
  <c r="H39" i="1"/>
  <c r="I39" i="1" s="1"/>
  <c r="H43" i="1"/>
  <c r="I43" i="1" s="1"/>
  <c r="H47" i="1"/>
  <c r="I47" i="1" s="1"/>
  <c r="H53" i="1"/>
  <c r="I53" i="1" s="1"/>
  <c r="H57" i="1"/>
  <c r="I57" i="1" s="1"/>
  <c r="E4" i="1"/>
  <c r="J37" i="1"/>
  <c r="J51" i="1"/>
  <c r="B60" i="1"/>
  <c r="F60" i="1"/>
  <c r="H7" i="1"/>
  <c r="I7" i="1" s="1"/>
  <c r="H11" i="1"/>
  <c r="H15" i="1"/>
  <c r="I15" i="1" s="1"/>
  <c r="G17" i="1"/>
  <c r="E17" i="1"/>
  <c r="H27" i="1"/>
  <c r="I27" i="1" s="1"/>
  <c r="H31" i="1"/>
  <c r="I31" i="1" s="1"/>
  <c r="H35" i="1"/>
  <c r="I35" i="1" s="1"/>
  <c r="H41" i="1"/>
  <c r="I41" i="1" s="1"/>
  <c r="H45" i="1"/>
  <c r="I45" i="1" s="1"/>
  <c r="H49" i="1"/>
  <c r="I49" i="1" s="1"/>
  <c r="H55" i="1"/>
  <c r="I55" i="1" s="1"/>
  <c r="I52" i="1"/>
  <c r="H12" i="1"/>
  <c r="I12" i="1" s="1"/>
  <c r="H19" i="1"/>
  <c r="I19" i="1" s="1"/>
  <c r="H25" i="1"/>
  <c r="I25" i="1" s="1"/>
  <c r="H32" i="1"/>
  <c r="I32" i="1" s="1"/>
  <c r="H46" i="1"/>
  <c r="I46" i="1" s="1"/>
  <c r="G60" i="1" l="1"/>
  <c r="J60" i="1"/>
  <c r="I10" i="1"/>
  <c r="H51" i="1"/>
  <c r="I4" i="1"/>
  <c r="H4" i="1"/>
  <c r="I37" i="1"/>
  <c r="E60" i="1"/>
  <c r="I51" i="1"/>
  <c r="H37" i="1"/>
  <c r="H44" i="1"/>
  <c r="H30" i="1"/>
  <c r="I23" i="1"/>
  <c r="I17" i="1"/>
  <c r="H10" i="1"/>
  <c r="I44" i="1"/>
  <c r="I30" i="1"/>
  <c r="H23" i="1"/>
  <c r="H17" i="1"/>
  <c r="I60" i="1" l="1"/>
  <c r="J62" i="1" s="1"/>
  <c r="H60" i="1"/>
</calcChain>
</file>

<file path=xl/sharedStrings.xml><?xml version="1.0" encoding="utf-8"?>
<sst xmlns="http://schemas.openxmlformats.org/spreadsheetml/2006/main" count="320" uniqueCount="138">
  <si>
    <t>Asignatura</t>
  </si>
  <si>
    <t>Total HAD</t>
  </si>
  <si>
    <t>Pr</t>
  </si>
  <si>
    <t>HTIE</t>
  </si>
  <si>
    <t>UC</t>
  </si>
  <si>
    <t>Eval</t>
  </si>
  <si>
    <t>Mod</t>
  </si>
  <si>
    <t>Tax</t>
  </si>
  <si>
    <t>Mat. Inst.</t>
  </si>
  <si>
    <t>Mat. Inter.</t>
  </si>
  <si>
    <t>Común Algunas escuelas</t>
  </si>
  <si>
    <t>HT</t>
  </si>
  <si>
    <t>HP</t>
  </si>
  <si>
    <t>HL</t>
  </si>
  <si>
    <t>PRIMER SEMESTRE</t>
  </si>
  <si>
    <t>P</t>
  </si>
  <si>
    <t>TA-1</t>
  </si>
  <si>
    <t>Comprensión Lectora y Redacción</t>
  </si>
  <si>
    <t>TA-6</t>
  </si>
  <si>
    <t>Matemáticas I</t>
  </si>
  <si>
    <t>Estadística I</t>
  </si>
  <si>
    <t>TA-5</t>
  </si>
  <si>
    <t>SEGUNDO SEMESTRE</t>
  </si>
  <si>
    <t>Microeconomía I</t>
  </si>
  <si>
    <t>Identidad, Liderazgo y Compromiso II</t>
  </si>
  <si>
    <t>TERCER SEMESTRE</t>
  </si>
  <si>
    <t>Macroeconomía I</t>
  </si>
  <si>
    <t>TA-3</t>
  </si>
  <si>
    <t>C</t>
  </si>
  <si>
    <t>TA-8</t>
  </si>
  <si>
    <t>CUARTO SEMESTRE</t>
  </si>
  <si>
    <t>Matemáticas Financieras</t>
  </si>
  <si>
    <t>TA-4</t>
  </si>
  <si>
    <t>QUINTO SEMESTRE</t>
  </si>
  <si>
    <t>x</t>
  </si>
  <si>
    <t>SEXTO SEMESTRE</t>
  </si>
  <si>
    <t>SÉPTIMO SEMESTRE</t>
  </si>
  <si>
    <t>OCTAVO SEMESTRE</t>
  </si>
  <si>
    <t>Total Hras /UC</t>
  </si>
  <si>
    <t xml:space="preserve">Leyenda: </t>
  </si>
  <si>
    <t>Cr</t>
  </si>
  <si>
    <t>RRII-SOC-ECON</t>
  </si>
  <si>
    <r>
      <t>HAD</t>
    </r>
    <r>
      <rPr>
        <b/>
        <sz val="9"/>
        <color indexed="8"/>
        <rFont val="Calibri"/>
        <family val="2"/>
      </rPr>
      <t> </t>
    </r>
  </si>
  <si>
    <r>
      <t>TH</t>
    </r>
    <r>
      <rPr>
        <b/>
        <sz val="9"/>
        <color indexed="8"/>
        <rFont val="Calibri"/>
        <family val="2"/>
      </rPr>
      <t> </t>
    </r>
  </si>
  <si>
    <r>
      <t>Pre-Req.</t>
    </r>
    <r>
      <rPr>
        <b/>
        <sz val="9"/>
        <color indexed="8"/>
        <rFont val="Calibri"/>
        <family val="2"/>
      </rPr>
      <t> </t>
    </r>
  </si>
  <si>
    <r>
      <t>Mat Intra.</t>
    </r>
    <r>
      <rPr>
        <b/>
        <sz val="9"/>
        <color indexed="8"/>
        <rFont val="Calibri"/>
        <family val="2"/>
      </rPr>
      <t> </t>
    </r>
  </si>
  <si>
    <t>Identidad,  Liderazgo y Compromiso I</t>
  </si>
  <si>
    <t>Historia de los Hechos Económicos y Sociales I</t>
  </si>
  <si>
    <t>Toda la Facultad</t>
  </si>
  <si>
    <t>Historia de los Hechos Económicos y Sociales II</t>
  </si>
  <si>
    <t>ECON - SOC -RRII</t>
  </si>
  <si>
    <t>Matemáticas II</t>
  </si>
  <si>
    <t>Argumentación y Debates</t>
  </si>
  <si>
    <t>Estadística I, Matemáticas II</t>
  </si>
  <si>
    <t>Matemáticas III</t>
  </si>
  <si>
    <t>Microeconomía II</t>
  </si>
  <si>
    <t>Microeconomía I, Matemáticas II</t>
  </si>
  <si>
    <t>Macroeconomía II</t>
  </si>
  <si>
    <t>Macroeconomía I, Matemáticas II</t>
  </si>
  <si>
    <t>Macroeconomía III</t>
  </si>
  <si>
    <t>Matemáticas IV</t>
  </si>
  <si>
    <t>Microeconomía III</t>
  </si>
  <si>
    <t>ECON - ADMON</t>
  </si>
  <si>
    <t>Moneda y Banca</t>
  </si>
  <si>
    <t>ADMON-CONT-ECON-RRII-SOC</t>
  </si>
  <si>
    <t>Econometría I</t>
  </si>
  <si>
    <t>Microeconomía IV</t>
  </si>
  <si>
    <t>Microeconomía III, Matemáticas IV</t>
  </si>
  <si>
    <t>Historia del Pensamiento Económico</t>
  </si>
  <si>
    <t>Macroeconomía IV</t>
  </si>
  <si>
    <t>Contabilidad Social</t>
  </si>
  <si>
    <t>V/P</t>
  </si>
  <si>
    <t>Economía Financiera I</t>
  </si>
  <si>
    <t>Matemáticas Financieras , Moneda y Banca</t>
  </si>
  <si>
    <t>Teoría y Política del Comercio Internacional</t>
  </si>
  <si>
    <t>Microeconomía IV y Macroeconomía III</t>
  </si>
  <si>
    <t>Econometría II</t>
  </si>
  <si>
    <t>Legislación Económica I</t>
  </si>
  <si>
    <t>Economía Financiera II</t>
  </si>
  <si>
    <t>Metodología de la Investigación</t>
  </si>
  <si>
    <t>Finanzas Internacionales</t>
  </si>
  <si>
    <t>Economía Financiera I y Macroeconomía III</t>
  </si>
  <si>
    <t>Pensamiento Económico Venezolano</t>
  </si>
  <si>
    <t>Seminario Trabajo de Grado</t>
  </si>
  <si>
    <t>Metodología de la Investigación, Econometría II, Macroeconomía IV, Microeconomía IV</t>
  </si>
  <si>
    <t>Desarrollo Económico</t>
  </si>
  <si>
    <t>Ética y Economía</t>
  </si>
  <si>
    <t xml:space="preserve">Economía Política </t>
  </si>
  <si>
    <t>ESPACIO CURRICULAR</t>
  </si>
  <si>
    <t>Seminario de Trabajo de Grado</t>
  </si>
  <si>
    <t>OBSERVACIONES</t>
  </si>
  <si>
    <r>
      <t>ü</t>
    </r>
    <r>
      <rPr>
        <sz val="7"/>
        <color indexed="8"/>
        <rFont val="Times New Roman"/>
        <family val="1"/>
      </rPr>
      <t xml:space="preserve">   </t>
    </r>
    <r>
      <rPr>
        <b/>
        <u/>
        <sz val="9"/>
        <color indexed="8"/>
        <rFont val="Calibri"/>
        <family val="2"/>
      </rPr>
      <t>HAD:</t>
    </r>
    <r>
      <rPr>
        <sz val="9"/>
        <color indexed="8"/>
        <rFont val="Calibri"/>
        <family val="2"/>
      </rPr>
      <t xml:space="preserve"> Horas de Acompañamiento Docente</t>
    </r>
  </si>
  <si>
    <r>
      <rPr>
        <sz val="9"/>
        <color indexed="8"/>
        <rFont val="Wingdings"/>
        <charset val="2"/>
      </rPr>
      <t xml:space="preserve">ü </t>
    </r>
    <r>
      <rPr>
        <b/>
        <u/>
        <sz val="9"/>
        <color indexed="8"/>
        <rFont val="Calibri"/>
        <family val="2"/>
      </rPr>
      <t xml:space="preserve">Tax: </t>
    </r>
    <r>
      <rPr>
        <sz val="9"/>
        <color indexed="8"/>
        <rFont val="Calibri"/>
        <family val="2"/>
      </rPr>
      <t>Taxonomía. Posibles valores:</t>
    </r>
  </si>
  <si>
    <r>
      <t>ü</t>
    </r>
    <r>
      <rPr>
        <sz val="7"/>
        <color indexed="8"/>
        <rFont val="Times New Roman"/>
        <family val="1"/>
      </rPr>
      <t xml:space="preserve">   </t>
    </r>
    <r>
      <rPr>
        <b/>
        <u/>
        <sz val="9"/>
        <color indexed="8"/>
        <rFont val="Calibri"/>
        <family val="2"/>
      </rPr>
      <t>HT:</t>
    </r>
    <r>
      <rPr>
        <sz val="9"/>
        <color indexed="8"/>
        <rFont val="Calibri"/>
        <family val="2"/>
      </rPr>
      <t xml:space="preserve"> Horas Teóricas</t>
    </r>
  </si>
  <si>
    <r>
      <rPr>
        <sz val="9"/>
        <color indexed="8"/>
        <rFont val="Wingdings"/>
        <charset val="2"/>
      </rPr>
      <t xml:space="preserve">ü </t>
    </r>
    <r>
      <rPr>
        <b/>
        <u/>
        <sz val="9"/>
        <color indexed="8"/>
        <rFont val="Calibri"/>
        <family val="2"/>
      </rPr>
      <t>TA-1:</t>
    </r>
    <r>
      <rPr>
        <sz val="9"/>
        <color indexed="8"/>
        <rFont val="Calibri"/>
        <family val="2"/>
      </rPr>
      <t xml:space="preserve">  Teórica.Teórica Expositiva.</t>
    </r>
  </si>
  <si>
    <r>
      <t>ü</t>
    </r>
    <r>
      <rPr>
        <sz val="7"/>
        <color indexed="8"/>
        <rFont val="Times New Roman"/>
        <family val="1"/>
      </rPr>
      <t xml:space="preserve">   </t>
    </r>
    <r>
      <rPr>
        <b/>
        <u/>
        <sz val="9"/>
        <color indexed="8"/>
        <rFont val="Calibri"/>
        <family val="2"/>
      </rPr>
      <t>HP:</t>
    </r>
    <r>
      <rPr>
        <sz val="9"/>
        <color indexed="8"/>
        <rFont val="Calibri"/>
        <family val="2"/>
      </rPr>
      <t xml:space="preserve"> Horas Prácticas</t>
    </r>
  </si>
  <si>
    <r>
      <rPr>
        <sz val="9"/>
        <color indexed="8"/>
        <rFont val="Wingdings"/>
        <charset val="2"/>
      </rPr>
      <t xml:space="preserve">ü </t>
    </r>
    <r>
      <rPr>
        <b/>
        <u/>
        <sz val="9"/>
        <color indexed="8"/>
        <rFont val="Calibri"/>
        <family val="2"/>
      </rPr>
      <t>TA-2:</t>
    </r>
    <r>
      <rPr>
        <sz val="9"/>
        <color indexed="8"/>
        <rFont val="Calibri"/>
        <family val="2"/>
      </rPr>
      <t xml:space="preserve"> Teórica. Seminario teórico.</t>
    </r>
  </si>
  <si>
    <r>
      <t>ü</t>
    </r>
    <r>
      <rPr>
        <sz val="7"/>
        <color indexed="8"/>
        <rFont val="Times New Roman"/>
        <family val="1"/>
      </rPr>
      <t xml:space="preserve">   </t>
    </r>
    <r>
      <rPr>
        <b/>
        <u/>
        <sz val="9"/>
        <color indexed="8"/>
        <rFont val="Calibri"/>
        <family val="2"/>
      </rPr>
      <t>HL:</t>
    </r>
    <r>
      <rPr>
        <sz val="9"/>
        <color indexed="8"/>
        <rFont val="Calibri"/>
        <family val="2"/>
      </rPr>
      <t xml:space="preserve"> Horas de Laboratorio</t>
    </r>
  </si>
  <si>
    <r>
      <rPr>
        <sz val="9"/>
        <color indexed="8"/>
        <rFont val="Wingdings"/>
        <charset val="2"/>
      </rPr>
      <t xml:space="preserve">ü </t>
    </r>
    <r>
      <rPr>
        <b/>
        <u/>
        <sz val="9"/>
        <color indexed="8"/>
        <rFont val="Calibri"/>
        <family val="2"/>
      </rPr>
      <t>TA-3:</t>
    </r>
    <r>
      <rPr>
        <sz val="9"/>
        <color indexed="8"/>
        <rFont val="Calibri"/>
        <family val="2"/>
      </rPr>
      <t xml:space="preserve"> Operativa. Expositiva.</t>
    </r>
  </si>
  <si>
    <r>
      <t>ü</t>
    </r>
    <r>
      <rPr>
        <sz val="7"/>
        <color indexed="8"/>
        <rFont val="Times New Roman"/>
        <family val="1"/>
      </rPr>
      <t xml:space="preserve">   </t>
    </r>
    <r>
      <rPr>
        <b/>
        <u/>
        <sz val="9"/>
        <color indexed="8"/>
        <rFont val="Calibri"/>
        <family val="2"/>
      </rPr>
      <t>Pr:</t>
    </r>
    <r>
      <rPr>
        <sz val="9"/>
        <color indexed="8"/>
        <rFont val="Calibri"/>
        <family val="2"/>
      </rPr>
      <t xml:space="preserve"> Horas de Preparaduría</t>
    </r>
  </si>
  <si>
    <r>
      <rPr>
        <sz val="9"/>
        <color indexed="8"/>
        <rFont val="Wingdings"/>
        <charset val="2"/>
      </rPr>
      <t xml:space="preserve">ü </t>
    </r>
    <r>
      <rPr>
        <b/>
        <u/>
        <sz val="9"/>
        <color indexed="8"/>
        <rFont val="Calibri"/>
        <family val="2"/>
      </rPr>
      <t>TA-4:</t>
    </r>
    <r>
      <rPr>
        <sz val="9"/>
        <color indexed="8"/>
        <rFont val="Calibri"/>
        <family val="2"/>
      </rPr>
      <t xml:space="preserve"> Operativa. Ejercitación.</t>
    </r>
  </si>
  <si>
    <r>
      <t>ü</t>
    </r>
    <r>
      <rPr>
        <sz val="7"/>
        <color indexed="8"/>
        <rFont val="Times New Roman"/>
        <family val="1"/>
      </rPr>
      <t xml:space="preserve">   </t>
    </r>
    <r>
      <rPr>
        <b/>
        <u/>
        <sz val="9"/>
        <color indexed="8"/>
        <rFont val="Calibri"/>
        <family val="2"/>
      </rPr>
      <t>HTIE</t>
    </r>
    <r>
      <rPr>
        <sz val="9"/>
        <color indexed="8"/>
        <rFont val="Calibri"/>
        <family val="2"/>
      </rPr>
      <t>: Horas de Trabajo Independiente del Estudiante</t>
    </r>
  </si>
  <si>
    <r>
      <rPr>
        <sz val="9"/>
        <color indexed="8"/>
        <rFont val="Wingdings"/>
        <charset val="2"/>
      </rPr>
      <t xml:space="preserve">ü </t>
    </r>
    <r>
      <rPr>
        <b/>
        <u/>
        <sz val="9"/>
        <color indexed="8"/>
        <rFont val="Calibri"/>
        <family val="2"/>
      </rPr>
      <t>TA-5:</t>
    </r>
    <r>
      <rPr>
        <sz val="9"/>
        <color indexed="8"/>
        <rFont val="Calibri"/>
        <family val="2"/>
      </rPr>
      <t xml:space="preserve"> Instrumental. Expositiva.</t>
    </r>
  </si>
  <si>
    <r>
      <t>ü</t>
    </r>
    <r>
      <rPr>
        <sz val="7"/>
        <color indexed="8"/>
        <rFont val="Times New Roman"/>
        <family val="1"/>
      </rPr>
      <t xml:space="preserve">   </t>
    </r>
    <r>
      <rPr>
        <b/>
        <u/>
        <sz val="9"/>
        <color indexed="8"/>
        <rFont val="Calibri"/>
        <family val="2"/>
      </rPr>
      <t>TH</t>
    </r>
    <r>
      <rPr>
        <sz val="9"/>
        <color indexed="8"/>
        <rFont val="Calibri"/>
        <family val="2"/>
      </rPr>
      <t>: Total de Horas</t>
    </r>
  </si>
  <si>
    <r>
      <rPr>
        <sz val="9"/>
        <color indexed="8"/>
        <rFont val="Wingdings"/>
        <charset val="2"/>
      </rPr>
      <t xml:space="preserve">ü </t>
    </r>
    <r>
      <rPr>
        <b/>
        <u/>
        <sz val="9"/>
        <color indexed="8"/>
        <rFont val="Calibri"/>
        <family val="2"/>
      </rPr>
      <t>TA-6:</t>
    </r>
    <r>
      <rPr>
        <sz val="9"/>
        <color indexed="8"/>
        <rFont val="Calibri"/>
        <family val="2"/>
      </rPr>
      <t xml:space="preserve"> Instrumental. Ejercitación.</t>
    </r>
  </si>
  <si>
    <r>
      <t>ü</t>
    </r>
    <r>
      <rPr>
        <sz val="7"/>
        <color indexed="8"/>
        <rFont val="Times New Roman"/>
        <family val="1"/>
      </rPr>
      <t xml:space="preserve">   </t>
    </r>
    <r>
      <rPr>
        <b/>
        <u/>
        <sz val="9"/>
        <color indexed="8"/>
        <rFont val="Calibri"/>
        <family val="2"/>
      </rPr>
      <t>UC:</t>
    </r>
    <r>
      <rPr>
        <sz val="9"/>
        <color indexed="8"/>
        <rFont val="Calibri"/>
        <family val="2"/>
      </rPr>
      <t xml:space="preserve"> Unidades Crédito</t>
    </r>
  </si>
  <si>
    <r>
      <rPr>
        <sz val="9"/>
        <color indexed="8"/>
        <rFont val="Wingdings"/>
        <charset val="2"/>
      </rPr>
      <t xml:space="preserve">ü </t>
    </r>
    <r>
      <rPr>
        <b/>
        <u/>
        <sz val="9"/>
        <color indexed="8"/>
        <rFont val="Calibri"/>
        <family val="2"/>
      </rPr>
      <t>TA-7:</t>
    </r>
    <r>
      <rPr>
        <sz val="9"/>
        <color indexed="8"/>
        <rFont val="Calibri"/>
        <family val="2"/>
      </rPr>
      <t xml:space="preserve"> Práctica. Externa.</t>
    </r>
  </si>
  <si>
    <r>
      <t>ü</t>
    </r>
    <r>
      <rPr>
        <sz val="7"/>
        <color indexed="8"/>
        <rFont val="Times New Roman"/>
        <family val="1"/>
      </rPr>
      <t xml:space="preserve">   </t>
    </r>
    <r>
      <rPr>
        <b/>
        <u/>
        <sz val="9"/>
        <color indexed="8"/>
        <rFont val="Calibri"/>
        <family val="2"/>
      </rPr>
      <t>Eval:</t>
    </r>
    <r>
      <rPr>
        <sz val="9"/>
        <color indexed="8"/>
        <rFont val="Calibri"/>
        <family val="2"/>
      </rPr>
      <t xml:space="preserve"> Tipo de Evaluación. Posibles valores:</t>
    </r>
  </si>
  <si>
    <r>
      <rPr>
        <sz val="9"/>
        <color indexed="8"/>
        <rFont val="Wingdings"/>
        <charset val="2"/>
      </rPr>
      <t xml:space="preserve">ü </t>
    </r>
    <r>
      <rPr>
        <b/>
        <u/>
        <sz val="9"/>
        <color indexed="8"/>
        <rFont val="Calibri"/>
        <family val="2"/>
      </rPr>
      <t>TA-8:</t>
    </r>
    <r>
      <rPr>
        <sz val="9"/>
        <color indexed="8"/>
        <rFont val="Calibri"/>
        <family val="2"/>
      </rPr>
      <t xml:space="preserve"> Práctica. Curso - Taller.</t>
    </r>
  </si>
  <si>
    <r>
      <rPr>
        <sz val="9"/>
        <color indexed="8"/>
        <rFont val="Wingdings"/>
        <charset val="2"/>
      </rPr>
      <t xml:space="preserve">   ü </t>
    </r>
    <r>
      <rPr>
        <b/>
        <u/>
        <sz val="9"/>
        <color indexed="8"/>
        <rFont val="Calibri"/>
        <family val="2"/>
      </rPr>
      <t>C:</t>
    </r>
    <r>
      <rPr>
        <sz val="9"/>
        <color indexed="8"/>
        <rFont val="Calibri"/>
        <family val="2"/>
      </rPr>
      <t xml:space="preserve"> Evaluación Continua sin reparación</t>
    </r>
  </si>
  <si>
    <r>
      <rPr>
        <sz val="9"/>
        <color indexed="8"/>
        <rFont val="Wingdings"/>
        <charset val="2"/>
      </rPr>
      <t xml:space="preserve">ü </t>
    </r>
    <r>
      <rPr>
        <b/>
        <u/>
        <sz val="9"/>
        <color indexed="8"/>
        <rFont val="Calibri"/>
        <family val="2"/>
      </rPr>
      <t>TA-9:</t>
    </r>
    <r>
      <rPr>
        <sz val="9"/>
        <color indexed="8"/>
        <rFont val="Calibri"/>
        <family val="2"/>
      </rPr>
      <t xml:space="preserve"> Práctica . Laboratorio o Sala Especial; Seminarios o Tutorías.</t>
    </r>
  </si>
  <si>
    <r>
      <rPr>
        <sz val="9"/>
        <color indexed="8"/>
        <rFont val="Wingdings"/>
        <charset val="2"/>
      </rPr>
      <t xml:space="preserve">   ü </t>
    </r>
    <r>
      <rPr>
        <b/>
        <u/>
        <sz val="9"/>
        <color indexed="8"/>
        <rFont val="Calibri"/>
        <family val="2"/>
      </rPr>
      <t>Cr:</t>
    </r>
    <r>
      <rPr>
        <sz val="9"/>
        <color indexed="8"/>
        <rFont val="Calibri"/>
        <family val="2"/>
      </rPr>
      <t xml:space="preserve"> Evaluación continua con reparación</t>
    </r>
  </si>
  <si>
    <r>
      <rPr>
        <sz val="9"/>
        <color indexed="8"/>
        <rFont val="Wingdings"/>
        <charset val="2"/>
      </rPr>
      <t xml:space="preserve">ü </t>
    </r>
    <r>
      <rPr>
        <b/>
        <u/>
        <sz val="9"/>
        <color indexed="8"/>
        <rFont val="Calibri"/>
        <family val="2"/>
      </rPr>
      <t>Pre-Req.:</t>
    </r>
    <r>
      <rPr>
        <sz val="9"/>
        <color indexed="8"/>
        <rFont val="Calibri"/>
        <family val="2"/>
      </rPr>
      <t xml:space="preserve"> Incorporar la(s) asignatura(s) que son prerrequisitos para poder cursar la materia en cuestión. </t>
    </r>
  </si>
  <si>
    <r>
      <rPr>
        <sz val="9"/>
        <color indexed="8"/>
        <rFont val="Wingdings"/>
        <charset val="2"/>
      </rPr>
      <t xml:space="preserve">   ü </t>
    </r>
    <r>
      <rPr>
        <b/>
        <u/>
        <sz val="9"/>
        <color indexed="8"/>
        <rFont val="Calibri"/>
        <family val="2"/>
      </rPr>
      <t>FR:</t>
    </r>
    <r>
      <rPr>
        <sz val="9"/>
        <color indexed="8"/>
        <rFont val="Calibri"/>
        <family val="2"/>
      </rPr>
      <t xml:space="preserve"> Evaluación con final y reparación</t>
    </r>
  </si>
  <si>
    <r>
      <rPr>
        <sz val="9"/>
        <color indexed="8"/>
        <rFont val="Wingdings"/>
        <charset val="2"/>
      </rPr>
      <t xml:space="preserve">ü </t>
    </r>
    <r>
      <rPr>
        <b/>
        <u/>
        <sz val="9"/>
        <color indexed="8"/>
        <rFont val="Calibri"/>
        <family val="2"/>
      </rPr>
      <t>Mat. Inst.:</t>
    </r>
    <r>
      <rPr>
        <b/>
        <sz val="9"/>
        <color indexed="8"/>
        <rFont val="Calibri"/>
        <family val="2"/>
      </rPr>
      <t xml:space="preserve"> </t>
    </r>
    <r>
      <rPr>
        <sz val="9"/>
        <color indexed="8"/>
        <rFont val="Calibri"/>
        <family val="2"/>
      </rPr>
      <t>Marcar con equis las asignaturas que son transversales a todos los planes de estudios de la UCAB.</t>
    </r>
  </si>
  <si>
    <r>
      <rPr>
        <sz val="9"/>
        <color indexed="8"/>
        <rFont val="Wingdings"/>
        <charset val="2"/>
      </rPr>
      <t xml:space="preserve">ü </t>
    </r>
    <r>
      <rPr>
        <b/>
        <u/>
        <sz val="9"/>
        <color indexed="8"/>
        <rFont val="Calibri"/>
        <family val="2"/>
      </rPr>
      <t>Mod:</t>
    </r>
    <r>
      <rPr>
        <sz val="9"/>
        <color indexed="8"/>
        <rFont val="Calibri"/>
        <family val="2"/>
      </rPr>
      <t xml:space="preserve"> Modalidad. Posibles valores: </t>
    </r>
    <r>
      <rPr>
        <b/>
        <sz val="9"/>
        <color indexed="8"/>
        <rFont val="Calibri"/>
        <family val="2"/>
      </rPr>
      <t>P</t>
    </r>
    <r>
      <rPr>
        <sz val="9"/>
        <color indexed="8"/>
        <rFont val="Calibri"/>
        <family val="2"/>
      </rPr>
      <t xml:space="preserve">: Presencial,                                            </t>
    </r>
  </si>
  <si>
    <r>
      <rPr>
        <sz val="9"/>
        <color indexed="8"/>
        <rFont val="Wingdings"/>
        <charset val="2"/>
      </rPr>
      <t xml:space="preserve">ü </t>
    </r>
    <r>
      <rPr>
        <b/>
        <u/>
        <sz val="9"/>
        <color indexed="8"/>
        <rFont val="Calibri"/>
        <family val="2"/>
      </rPr>
      <t xml:space="preserve">Mat. Inter.: </t>
    </r>
    <r>
      <rPr>
        <sz val="9"/>
        <color indexed="8"/>
        <rFont val="Calibri"/>
        <family val="2"/>
      </rPr>
      <t>Marcar con equis las asignaturas que son consideradas comunes entre dos o más Facultades de la UCAB</t>
    </r>
  </si>
  <si>
    <r>
      <rPr>
        <sz val="9"/>
        <color indexed="8"/>
        <rFont val="Wingdings"/>
        <charset val="2"/>
      </rPr>
      <t xml:space="preserve">ü </t>
    </r>
    <r>
      <rPr>
        <b/>
        <u/>
        <sz val="9"/>
        <color indexed="8"/>
        <rFont val="Calibri"/>
        <family val="2"/>
      </rPr>
      <t>Mat. Intra.:</t>
    </r>
    <r>
      <rPr>
        <b/>
        <sz val="9"/>
        <color indexed="8"/>
        <rFont val="Calibri"/>
        <family val="2"/>
      </rPr>
      <t xml:space="preserve"> </t>
    </r>
    <r>
      <rPr>
        <sz val="9"/>
        <color indexed="8"/>
        <rFont val="Calibri"/>
        <family val="2"/>
      </rPr>
      <t>Marcar con equis las asignaturas que son consideradas comunes entre dos o más carreras de la Facultad</t>
    </r>
  </si>
  <si>
    <t>Trabajo de Grado</t>
  </si>
  <si>
    <t>UCAB</t>
  </si>
  <si>
    <t>Ecología, Ambiente y Sustentabilidad</t>
  </si>
  <si>
    <t>La asignatura Etica y Economía no es transversal en la Facultad ya que en Economía se incluye Teoría Económica y diferentes modelos con contenido económico.</t>
  </si>
  <si>
    <r>
      <t xml:space="preserve">     </t>
    </r>
    <r>
      <rPr>
        <b/>
        <sz val="9"/>
        <color indexed="8"/>
        <rFont val="Calibri"/>
        <family val="2"/>
      </rPr>
      <t>SP</t>
    </r>
    <r>
      <rPr>
        <sz val="9"/>
        <color indexed="8"/>
        <rFont val="Calibri"/>
        <family val="2"/>
      </rPr>
      <t xml:space="preserve">: Semipresencial o </t>
    </r>
    <r>
      <rPr>
        <b/>
        <sz val="9"/>
        <color indexed="8"/>
        <rFont val="Calibri"/>
        <family val="2"/>
      </rPr>
      <t>V</t>
    </r>
    <r>
      <rPr>
        <sz val="9"/>
        <color indexed="8"/>
        <rFont val="Calibri"/>
        <family val="2"/>
      </rPr>
      <t>: En Línea.</t>
    </r>
  </si>
  <si>
    <t xml:space="preserve">Estadística II </t>
  </si>
  <si>
    <t>Estadística III</t>
  </si>
  <si>
    <t>Nota: Para obtener el título de Economista, el estudiante debe haber cumplido las 120 horas de Servicio Comunitario.</t>
  </si>
  <si>
    <t>Estadística III, Matemáticas IV</t>
  </si>
  <si>
    <t>Cambios realizados</t>
  </si>
  <si>
    <t>Innovación y Emprendimiento</t>
  </si>
  <si>
    <t>X</t>
  </si>
  <si>
    <t>Toda la Ucab</t>
  </si>
  <si>
    <t>135 UC +Variable</t>
  </si>
  <si>
    <t>TA-9</t>
  </si>
  <si>
    <t xml:space="preserve">Contabilidad Financiera </t>
  </si>
  <si>
    <t>Análisis de información Financiera</t>
  </si>
  <si>
    <t xml:space="preserve">ECONOMÍA </t>
  </si>
  <si>
    <t>Electiva*</t>
  </si>
  <si>
    <t>ECON-ADM-FING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</si>
</sst>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Wingdings"/>
      <charset val="2"/>
    </font>
    <font>
      <sz val="9"/>
      <color theme="1"/>
      <name val="Calibri"/>
      <family val="2"/>
    </font>
    <font>
      <sz val="8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"/>
      <name val="Calibri"/>
      <family val="2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7"/>
      <color indexed="8"/>
      <name val="Times New Roman"/>
      <family val="1"/>
    </font>
    <font>
      <b/>
      <u/>
      <sz val="9"/>
      <color indexed="8"/>
      <name val="Calibri"/>
      <family val="2"/>
    </font>
    <font>
      <sz val="9"/>
      <color indexed="8"/>
      <name val="Calibri"/>
      <family val="2"/>
    </font>
    <font>
      <sz val="9"/>
      <color indexed="8"/>
      <name val="Wingdings"/>
      <charset val="2"/>
    </font>
    <font>
      <sz val="9"/>
      <color rgb="FFFF0000"/>
      <name val="Calibri"/>
      <family val="2"/>
      <scheme val="minor"/>
    </font>
    <font>
      <sz val="9"/>
      <color rgb="FFFF0000"/>
      <name val="Wingdings"/>
      <charset val="2"/>
    </font>
    <font>
      <sz val="8"/>
      <color rgb="FFFF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6" fillId="0" borderId="0"/>
  </cellStyleXfs>
  <cellXfs count="2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33" xfId="0" applyFont="1" applyBorder="1" applyAlignment="1">
      <alignment horizontal="center" vertical="center" wrapText="1"/>
    </xf>
    <xf numFmtId="0" fontId="10" fillId="0" borderId="36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7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1" fontId="19" fillId="0" borderId="0" xfId="0" applyNumberFormat="1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1" fontId="21" fillId="0" borderId="0" xfId="0" applyNumberFormat="1" applyFont="1" applyFill="1" applyAlignment="1">
      <alignment horizontal="center" vertical="center"/>
    </xf>
    <xf numFmtId="0" fontId="22" fillId="0" borderId="0" xfId="0" applyFont="1" applyAlignment="1">
      <alignment vertical="center" wrapText="1"/>
    </xf>
    <xf numFmtId="1" fontId="1" fillId="0" borderId="38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1" fillId="0" borderId="27" xfId="0" applyFont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left" vertical="center" wrapText="1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14" fillId="0" borderId="26" xfId="0" applyFont="1" applyFill="1" applyBorder="1" applyAlignment="1">
      <alignment horizontal="left" vertical="center" wrapText="1"/>
    </xf>
    <xf numFmtId="0" fontId="25" fillId="0" borderId="26" xfId="0" applyFont="1" applyFill="1" applyBorder="1" applyAlignment="1">
      <alignment horizontal="left" vertical="center"/>
    </xf>
    <xf numFmtId="0" fontId="16" fillId="0" borderId="37" xfId="0" applyFont="1" applyBorder="1" applyAlignment="1">
      <alignment horizontal="right" vertical="center" wrapText="1"/>
    </xf>
    <xf numFmtId="0" fontId="18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1" fontId="19" fillId="0" borderId="0" xfId="0" applyNumberFormat="1" applyFont="1" applyAlignment="1">
      <alignment horizontal="center" vertical="center" wrapText="1"/>
    </xf>
    <xf numFmtId="1" fontId="21" fillId="0" borderId="0" xfId="0" applyNumberFormat="1" applyFont="1" applyAlignment="1">
      <alignment horizontal="center" vertical="center"/>
    </xf>
    <xf numFmtId="1" fontId="3" fillId="2" borderId="13" xfId="0" applyNumberFormat="1" applyFont="1" applyFill="1" applyBorder="1" applyAlignment="1">
      <alignment horizontal="center" vertical="center"/>
    </xf>
    <xf numFmtId="1" fontId="3" fillId="2" borderId="14" xfId="0" applyNumberFormat="1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wrapText="1"/>
    </xf>
    <xf numFmtId="0" fontId="0" fillId="0" borderId="26" xfId="0" applyFont="1" applyBorder="1" applyAlignment="1">
      <alignment vertical="center"/>
    </xf>
    <xf numFmtId="0" fontId="21" fillId="0" borderId="27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 wrapText="1"/>
    </xf>
    <xf numFmtId="1" fontId="7" fillId="0" borderId="0" xfId="0" applyNumberFormat="1" applyFont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6" fillId="3" borderId="29" xfId="0" applyFont="1" applyFill="1" applyBorder="1" applyAlignment="1">
      <alignment horizontal="center" vertical="center" wrapText="1"/>
    </xf>
    <xf numFmtId="1" fontId="6" fillId="3" borderId="24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 vertical="center"/>
    </xf>
    <xf numFmtId="1" fontId="6" fillId="3" borderId="10" xfId="0" applyNumberFormat="1" applyFont="1" applyFill="1" applyBorder="1" applyAlignment="1">
      <alignment horizontal="center" vertical="center"/>
    </xf>
    <xf numFmtId="1" fontId="6" fillId="3" borderId="32" xfId="0" applyNumberFormat="1" applyFont="1" applyFill="1" applyBorder="1" applyAlignment="1">
      <alignment horizontal="center" vertical="center"/>
    </xf>
    <xf numFmtId="1" fontId="7" fillId="3" borderId="9" xfId="0" applyNumberFormat="1" applyFont="1" applyFill="1" applyBorder="1" applyAlignment="1">
      <alignment horizontal="center" vertical="center" wrapText="1"/>
    </xf>
    <xf numFmtId="1" fontId="7" fillId="3" borderId="8" xfId="0" applyNumberFormat="1" applyFont="1" applyFill="1" applyBorder="1" applyAlignment="1">
      <alignment horizontal="center" vertical="center" wrapText="1"/>
    </xf>
    <xf numFmtId="1" fontId="7" fillId="3" borderId="4" xfId="0" applyNumberFormat="1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29" fillId="3" borderId="1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0" fillId="0" borderId="36" xfId="0" applyFont="1" applyFill="1" applyBorder="1" applyAlignment="1">
      <alignment vertical="center" wrapText="1"/>
    </xf>
    <xf numFmtId="1" fontId="14" fillId="0" borderId="25" xfId="0" applyNumberFormat="1" applyFont="1" applyBorder="1" applyAlignment="1">
      <alignment horizontal="center" vertical="center" wrapText="1"/>
    </xf>
    <xf numFmtId="1" fontId="14" fillId="0" borderId="26" xfId="0" applyNumberFormat="1" applyFont="1" applyBorder="1" applyAlignment="1">
      <alignment horizontal="center" vertical="center" wrapText="1"/>
    </xf>
    <xf numFmtId="1" fontId="10" fillId="0" borderId="27" xfId="0" applyNumberFormat="1" applyFont="1" applyBorder="1" applyAlignment="1">
      <alignment horizontal="center" vertical="center" wrapText="1"/>
    </xf>
    <xf numFmtId="1" fontId="14" fillId="0" borderId="33" xfId="0" applyNumberFormat="1" applyFont="1" applyBorder="1" applyAlignment="1">
      <alignment horizontal="center" vertical="center" wrapText="1"/>
    </xf>
    <xf numFmtId="1" fontId="10" fillId="0" borderId="26" xfId="0" applyNumberFormat="1" applyFont="1" applyFill="1" applyBorder="1" applyAlignment="1">
      <alignment horizontal="center" vertical="center" wrapText="1"/>
    </xf>
    <xf numFmtId="1" fontId="10" fillId="0" borderId="50" xfId="0" applyNumberFormat="1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30" fillId="0" borderId="26" xfId="1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0" fillId="0" borderId="36" xfId="0" applyFont="1" applyBorder="1" applyAlignment="1">
      <alignment vertical="center" wrapText="1"/>
    </xf>
    <xf numFmtId="1" fontId="14" fillId="0" borderId="25" xfId="0" applyNumberFormat="1" applyFont="1" applyFill="1" applyBorder="1" applyAlignment="1">
      <alignment horizontal="center" vertical="center" wrapText="1"/>
    </xf>
    <xf numFmtId="1" fontId="14" fillId="0" borderId="26" xfId="0" applyNumberFormat="1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1" fontId="7" fillId="3" borderId="21" xfId="0" applyNumberFormat="1" applyFont="1" applyFill="1" applyBorder="1" applyAlignment="1">
      <alignment horizontal="center" vertical="center" wrapText="1"/>
    </xf>
    <xf numFmtId="1" fontId="7" fillId="3" borderId="7" xfId="0" applyNumberFormat="1" applyFont="1" applyFill="1" applyBorder="1" applyAlignment="1">
      <alignment horizontal="center" vertical="center" wrapText="1"/>
    </xf>
    <xf numFmtId="1" fontId="7" fillId="3" borderId="22" xfId="0" applyNumberFormat="1" applyFont="1" applyFill="1" applyBorder="1" applyAlignment="1">
      <alignment horizontal="center" vertical="center" wrapText="1"/>
    </xf>
    <xf numFmtId="1" fontId="7" fillId="3" borderId="6" xfId="0" applyNumberFormat="1" applyFont="1" applyFill="1" applyBorder="1" applyAlignment="1">
      <alignment horizontal="center" vertical="center" wrapText="1"/>
    </xf>
    <xf numFmtId="1" fontId="7" fillId="3" borderId="23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1" fontId="10" fillId="4" borderId="50" xfId="0" applyNumberFormat="1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left" vertical="center"/>
    </xf>
    <xf numFmtId="0" fontId="18" fillId="0" borderId="26" xfId="0" applyFont="1" applyFill="1" applyBorder="1" applyAlignment="1">
      <alignment vertical="center" wrapText="1"/>
    </xf>
    <xf numFmtId="0" fontId="18" fillId="0" borderId="26" xfId="0" applyFont="1" applyFill="1" applyBorder="1" applyAlignment="1">
      <alignment vertical="center"/>
    </xf>
    <xf numFmtId="0" fontId="7" fillId="0" borderId="35" xfId="0" applyFont="1" applyBorder="1" applyAlignment="1">
      <alignment horizontal="center" vertical="center" wrapText="1"/>
    </xf>
    <xf numFmtId="0" fontId="18" fillId="0" borderId="17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1" fontId="7" fillId="3" borderId="24" xfId="0" applyNumberFormat="1" applyFont="1" applyFill="1" applyBorder="1" applyAlignment="1">
      <alignment horizontal="center" vertical="center" wrapText="1"/>
    </xf>
    <xf numFmtId="1" fontId="7" fillId="3" borderId="10" xfId="0" applyNumberFormat="1" applyFont="1" applyFill="1" applyBorder="1" applyAlignment="1">
      <alignment horizontal="center" vertical="center" wrapText="1"/>
    </xf>
    <xf numFmtId="1" fontId="7" fillId="3" borderId="32" xfId="0" applyNumberFormat="1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vertical="center"/>
    </xf>
    <xf numFmtId="1" fontId="14" fillId="0" borderId="44" xfId="0" applyNumberFormat="1" applyFont="1" applyFill="1" applyBorder="1" applyAlignment="1">
      <alignment horizontal="center" vertical="center" wrapText="1"/>
    </xf>
    <xf numFmtId="1" fontId="10" fillId="0" borderId="41" xfId="0" applyNumberFormat="1" applyFont="1" applyFill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/>
    </xf>
    <xf numFmtId="1" fontId="10" fillId="0" borderId="25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1" fontId="10" fillId="0" borderId="27" xfId="0" applyNumberFormat="1" applyFont="1" applyFill="1" applyBorder="1" applyAlignment="1">
      <alignment horizontal="center" vertical="center" wrapText="1"/>
    </xf>
    <xf numFmtId="1" fontId="14" fillId="0" borderId="33" xfId="0" applyNumberFormat="1" applyFont="1" applyFill="1" applyBorder="1" applyAlignment="1">
      <alignment horizontal="center" vertical="center" wrapText="1"/>
    </xf>
    <xf numFmtId="0" fontId="23" fillId="0" borderId="35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vertical="center"/>
    </xf>
    <xf numFmtId="0" fontId="30" fillId="0" borderId="20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15" fillId="3" borderId="45" xfId="0" applyFont="1" applyFill="1" applyBorder="1" applyAlignment="1">
      <alignment horizontal="center" vertical="center" wrapText="1"/>
    </xf>
    <xf numFmtId="1" fontId="10" fillId="0" borderId="34" xfId="0" applyNumberFormat="1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1" fontId="1" fillId="0" borderId="0" xfId="0" applyNumberFormat="1" applyFont="1" applyFill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7" fillId="0" borderId="0" xfId="0" applyNumberFormat="1" applyFont="1" applyFill="1" applyAlignment="1">
      <alignment horizontal="center" vertical="center" wrapText="1"/>
    </xf>
    <xf numFmtId="1" fontId="24" fillId="0" borderId="0" xfId="0" applyNumberFormat="1" applyFont="1" applyFill="1" applyAlignment="1">
      <alignment horizontal="center" vertical="center" wrapText="1"/>
    </xf>
    <xf numFmtId="1" fontId="7" fillId="0" borderId="0" xfId="0" applyNumberFormat="1" applyFont="1" applyFill="1" applyAlignment="1">
      <alignment horizontal="left" vertical="center" wrapText="1"/>
    </xf>
    <xf numFmtId="1" fontId="10" fillId="0" borderId="0" xfId="0" applyNumberFormat="1" applyFont="1" applyFill="1" applyAlignment="1">
      <alignment horizontal="center" vertical="center"/>
    </xf>
    <xf numFmtId="1" fontId="11" fillId="0" borderId="0" xfId="0" applyNumberFormat="1" applyFont="1" applyFill="1" applyAlignment="1">
      <alignment horizontal="center" vertical="center"/>
    </xf>
    <xf numFmtId="1" fontId="18" fillId="0" borderId="0" xfId="0" applyNumberFormat="1" applyFont="1" applyFill="1" applyAlignment="1">
      <alignment horizontal="center" vertical="center"/>
    </xf>
    <xf numFmtId="1" fontId="36" fillId="0" borderId="0" xfId="0" applyNumberFormat="1" applyFont="1" applyFill="1" applyAlignment="1">
      <alignment horizontal="center" vertical="center"/>
    </xf>
    <xf numFmtId="1" fontId="37" fillId="0" borderId="0" xfId="0" applyNumberFormat="1" applyFont="1" applyFill="1" applyAlignment="1">
      <alignment horizontal="center" vertical="center" wrapText="1"/>
    </xf>
    <xf numFmtId="1" fontId="38" fillId="0" borderId="0" xfId="0" applyNumberFormat="1" applyFont="1" applyFill="1" applyAlignment="1">
      <alignment horizontal="center" vertical="center"/>
    </xf>
    <xf numFmtId="1" fontId="34" fillId="0" borderId="0" xfId="0" applyNumberFormat="1" applyFont="1" applyAlignment="1">
      <alignment horizontal="left" vertical="center"/>
    </xf>
    <xf numFmtId="1" fontId="18" fillId="0" borderId="0" xfId="0" applyNumberFormat="1" applyFont="1" applyAlignment="1">
      <alignment horizontal="left" vertical="center"/>
    </xf>
    <xf numFmtId="1" fontId="20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1" fontId="10" fillId="0" borderId="45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1" fontId="23" fillId="0" borderId="41" xfId="0" applyNumberFormat="1" applyFont="1" applyFill="1" applyBorder="1" applyAlignment="1">
      <alignment horizontal="center" vertical="center" wrapText="1"/>
    </xf>
    <xf numFmtId="1" fontId="13" fillId="0" borderId="26" xfId="0" applyNumberFormat="1" applyFont="1" applyFill="1" applyBorder="1" applyAlignment="1">
      <alignment horizontal="center" vertical="center" wrapText="1"/>
    </xf>
    <xf numFmtId="1" fontId="13" fillId="0" borderId="42" xfId="0" applyNumberFormat="1" applyFont="1" applyFill="1" applyBorder="1" applyAlignment="1">
      <alignment horizontal="center" vertical="center" wrapText="1"/>
    </xf>
    <xf numFmtId="1" fontId="23" fillId="0" borderId="9" xfId="0" applyNumberFormat="1" applyFont="1" applyFill="1" applyBorder="1" applyAlignment="1">
      <alignment horizontal="center" vertical="center" wrapText="1"/>
    </xf>
    <xf numFmtId="1" fontId="23" fillId="0" borderId="8" xfId="0" applyNumberFormat="1" applyFont="1" applyFill="1" applyBorder="1" applyAlignment="1">
      <alignment horizontal="center" vertical="center" wrapText="1"/>
    </xf>
    <xf numFmtId="1" fontId="13" fillId="0" borderId="17" xfId="0" applyNumberFormat="1" applyFont="1" applyFill="1" applyBorder="1" applyAlignment="1">
      <alignment horizontal="center" vertical="center" wrapText="1"/>
    </xf>
    <xf numFmtId="1" fontId="23" fillId="3" borderId="8" xfId="0" applyNumberFormat="1" applyFont="1" applyFill="1" applyBorder="1" applyAlignment="1">
      <alignment horizontal="center" vertical="center" wrapText="1"/>
    </xf>
    <xf numFmtId="1" fontId="40" fillId="0" borderId="11" xfId="0" applyNumberFormat="1" applyFont="1" applyFill="1" applyBorder="1" applyAlignment="1">
      <alignment horizontal="center" vertical="center"/>
    </xf>
    <xf numFmtId="1" fontId="40" fillId="0" borderId="0" xfId="0" applyNumberFormat="1" applyFont="1" applyFill="1" applyBorder="1" applyAlignment="1">
      <alignment horizontal="center" vertical="center"/>
    </xf>
    <xf numFmtId="0" fontId="18" fillId="4" borderId="26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vertical="center" wrapText="1"/>
    </xf>
    <xf numFmtId="0" fontId="25" fillId="0" borderId="26" xfId="0" applyFont="1" applyFill="1" applyBorder="1" applyAlignment="1">
      <alignment vertical="center"/>
    </xf>
    <xf numFmtId="0" fontId="10" fillId="4" borderId="36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3" fillId="0" borderId="36" xfId="0" applyFont="1" applyFill="1" applyBorder="1" applyAlignment="1">
      <alignment vertical="center"/>
    </xf>
    <xf numFmtId="0" fontId="10" fillId="4" borderId="12" xfId="0" applyFont="1" applyFill="1" applyBorder="1" applyAlignment="1">
      <alignment vertical="center"/>
    </xf>
    <xf numFmtId="0" fontId="9" fillId="4" borderId="26" xfId="0" applyFont="1" applyFill="1" applyBorder="1" applyAlignment="1">
      <alignment horizontal="center" vertical="center" wrapText="1"/>
    </xf>
    <xf numFmtId="0" fontId="21" fillId="4" borderId="27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vertical="center"/>
    </xf>
    <xf numFmtId="0" fontId="21" fillId="4" borderId="27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1" fontId="3" fillId="2" borderId="46" xfId="0" applyNumberFormat="1" applyFont="1" applyFill="1" applyBorder="1" applyAlignment="1">
      <alignment horizontal="center" vertical="center"/>
    </xf>
    <xf numFmtId="1" fontId="3" fillId="2" borderId="14" xfId="0" applyNumberFormat="1" applyFont="1" applyFill="1" applyBorder="1" applyAlignment="1">
      <alignment horizontal="center" vertical="center"/>
    </xf>
    <xf numFmtId="1" fontId="3" fillId="2" borderId="47" xfId="0" applyNumberFormat="1" applyFont="1" applyFill="1" applyBorder="1" applyAlignment="1">
      <alignment horizontal="center" vertical="center" wrapText="1"/>
    </xf>
    <xf numFmtId="1" fontId="3" fillId="2" borderId="49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/>
    </xf>
    <xf numFmtId="1" fontId="3" fillId="2" borderId="18" xfId="0" applyNumberFormat="1" applyFont="1" applyFill="1" applyBorder="1" applyAlignment="1">
      <alignment horizontal="center" vertical="center"/>
    </xf>
    <xf numFmtId="0" fontId="39" fillId="2" borderId="51" xfId="0" applyFont="1" applyFill="1" applyBorder="1" applyAlignment="1">
      <alignment horizontal="center" vertical="center" wrapText="1"/>
    </xf>
    <xf numFmtId="0" fontId="0" fillId="0" borderId="52" xfId="0" applyBorder="1" applyAlignment="1"/>
    <xf numFmtId="0" fontId="0" fillId="0" borderId="43" xfId="0" applyBorder="1" applyAlignment="1"/>
    <xf numFmtId="0" fontId="10" fillId="0" borderId="0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" fontId="3" fillId="2" borderId="47" xfId="0" applyNumberFormat="1" applyFont="1" applyFill="1" applyBorder="1" applyAlignment="1">
      <alignment horizontal="center" vertical="center"/>
    </xf>
    <xf numFmtId="1" fontId="3" fillId="2" borderId="39" xfId="0" applyNumberFormat="1" applyFont="1" applyFill="1" applyBorder="1" applyAlignment="1">
      <alignment horizontal="center" vertical="center"/>
    </xf>
    <xf numFmtId="1" fontId="3" fillId="2" borderId="48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16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1386840</xdr:colOff>
      <xdr:row>65</xdr:row>
      <xdr:rowOff>45720</xdr:rowOff>
    </xdr:from>
    <xdr:ext cx="2537459" cy="199644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35F28B1-63E4-4577-9C0F-3BA80BCEE7A4}"/>
            </a:ext>
          </a:extLst>
        </xdr:cNvPr>
        <xdr:cNvSpPr txBox="1"/>
      </xdr:nvSpPr>
      <xdr:spPr>
        <a:xfrm>
          <a:off x="6850380" y="13388340"/>
          <a:ext cx="2537459" cy="199644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="1"/>
            <a:t>* El alumno debe aprobar 16 UC en asignaturas electivas. </a:t>
          </a:r>
        </a:p>
        <a:p>
          <a:r>
            <a:rPr lang="en-US" sz="1200" b="1"/>
            <a:t>Podrá elegirlas entre las ofrecidas por la propia Escuela, o entre obligatorias o electivas de otras Escuelas de la Universidad.</a:t>
          </a:r>
          <a:endParaRPr lang="en-US" sz="1200" b="1" baseline="0"/>
        </a:p>
        <a:p>
          <a:endParaRPr lang="en-US" sz="1200" b="1" baseline="0"/>
        </a:p>
        <a:p>
          <a:r>
            <a:rPr lang="en-US" sz="1200" b="1" baseline="0"/>
            <a:t>* Los atributos de las electivas pueden variar dependiendo de la naturaleza de la materia.</a:t>
          </a:r>
          <a:endParaRPr lang="en-US" sz="1200" b="1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5"/>
  <sheetViews>
    <sheetView tabSelected="1" topLeftCell="A40" workbookViewId="0">
      <selection activeCell="G2" sqref="G1:G1048576"/>
    </sheetView>
  </sheetViews>
  <sheetFormatPr baseColWidth="10" defaultRowHeight="14.4" x14ac:dyDescent="0.3"/>
  <cols>
    <col min="1" max="1" width="32" style="30" customWidth="1"/>
    <col min="2" max="2" width="4" style="43" bestFit="1" customWidth="1"/>
    <col min="3" max="3" width="3.109375" style="43" customWidth="1"/>
    <col min="4" max="4" width="3.88671875" style="43" customWidth="1"/>
    <col min="5" max="5" width="6.5546875" style="43" customWidth="1"/>
    <col min="6" max="6" width="3.5546875" style="43" customWidth="1"/>
    <col min="7" max="7" width="4.44140625" style="43" customWidth="1"/>
    <col min="8" max="8" width="3.88671875" style="43" customWidth="1"/>
    <col min="9" max="9" width="0" style="160" hidden="1" customWidth="1"/>
    <col min="10" max="10" width="4.44140625" style="161" customWidth="1"/>
    <col min="11" max="11" width="4.5546875" style="34" customWidth="1"/>
    <col min="12" max="12" width="4.33203125" style="34" customWidth="1"/>
    <col min="13" max="13" width="4.88671875" style="34" customWidth="1"/>
    <col min="14" max="14" width="28.6640625" style="21" customWidth="1"/>
    <col min="15" max="15" width="4.88671875" style="1" customWidth="1"/>
    <col min="16" max="16" width="5.44140625" style="1" customWidth="1"/>
    <col min="17" max="17" width="5.33203125" style="1" customWidth="1"/>
    <col min="18" max="18" width="13" style="29" customWidth="1"/>
    <col min="19" max="19" width="20.5546875" style="63" customWidth="1"/>
    <col min="20" max="20" width="4" style="1" bestFit="1" customWidth="1"/>
    <col min="21" max="246" width="11.44140625" style="1"/>
    <col min="247" max="247" width="38.109375" style="1" customWidth="1"/>
    <col min="248" max="248" width="4" style="1" bestFit="1" customWidth="1"/>
    <col min="249" max="249" width="3.109375" style="1" customWidth="1"/>
    <col min="250" max="250" width="3.88671875" style="1" customWidth="1"/>
    <col min="251" max="251" width="6.5546875" style="1" customWidth="1"/>
    <col min="252" max="252" width="3.5546875" style="1" customWidth="1"/>
    <col min="253" max="253" width="4.44140625" style="1" customWidth="1"/>
    <col min="254" max="254" width="3.88671875" style="1" customWidth="1"/>
    <col min="255" max="255" width="0" style="1" hidden="1" customWidth="1"/>
    <col min="256" max="256" width="4.44140625" style="1" customWidth="1"/>
    <col min="257" max="257" width="4.5546875" style="1" customWidth="1"/>
    <col min="258" max="258" width="4.33203125" style="1" customWidth="1"/>
    <col min="259" max="269" width="4.88671875" style="1" customWidth="1"/>
    <col min="270" max="270" width="34.109375" style="1" customWidth="1"/>
    <col min="271" max="271" width="4.88671875" style="1" customWidth="1"/>
    <col min="272" max="272" width="5.44140625" style="1" customWidth="1"/>
    <col min="273" max="273" width="5.33203125" style="1" customWidth="1"/>
    <col min="274" max="274" width="13" style="1" customWidth="1"/>
    <col min="275" max="275" width="20.5546875" style="1" customWidth="1"/>
    <col min="276" max="276" width="4" style="1" bestFit="1" customWidth="1"/>
    <col min="277" max="502" width="11.44140625" style="1"/>
    <col min="503" max="503" width="38.109375" style="1" customWidth="1"/>
    <col min="504" max="504" width="4" style="1" bestFit="1" customWidth="1"/>
    <col min="505" max="505" width="3.109375" style="1" customWidth="1"/>
    <col min="506" max="506" width="3.88671875" style="1" customWidth="1"/>
    <col min="507" max="507" width="6.5546875" style="1" customWidth="1"/>
    <col min="508" max="508" width="3.5546875" style="1" customWidth="1"/>
    <col min="509" max="509" width="4.44140625" style="1" customWidth="1"/>
    <col min="510" max="510" width="3.88671875" style="1" customWidth="1"/>
    <col min="511" max="511" width="0" style="1" hidden="1" customWidth="1"/>
    <col min="512" max="512" width="4.44140625" style="1" customWidth="1"/>
    <col min="513" max="513" width="4.5546875" style="1" customWidth="1"/>
    <col min="514" max="514" width="4.33203125" style="1" customWidth="1"/>
    <col min="515" max="525" width="4.88671875" style="1" customWidth="1"/>
    <col min="526" max="526" width="34.109375" style="1" customWidth="1"/>
    <col min="527" max="527" width="4.88671875" style="1" customWidth="1"/>
    <col min="528" max="528" width="5.44140625" style="1" customWidth="1"/>
    <col min="529" max="529" width="5.33203125" style="1" customWidth="1"/>
    <col min="530" max="530" width="13" style="1" customWidth="1"/>
    <col min="531" max="531" width="20.5546875" style="1" customWidth="1"/>
    <col min="532" max="532" width="4" style="1" bestFit="1" customWidth="1"/>
    <col min="533" max="758" width="11.44140625" style="1"/>
    <col min="759" max="759" width="38.109375" style="1" customWidth="1"/>
    <col min="760" max="760" width="4" style="1" bestFit="1" customWidth="1"/>
    <col min="761" max="761" width="3.109375" style="1" customWidth="1"/>
    <col min="762" max="762" width="3.88671875" style="1" customWidth="1"/>
    <col min="763" max="763" width="6.5546875" style="1" customWidth="1"/>
    <col min="764" max="764" width="3.5546875" style="1" customWidth="1"/>
    <col min="765" max="765" width="4.44140625" style="1" customWidth="1"/>
    <col min="766" max="766" width="3.88671875" style="1" customWidth="1"/>
    <col min="767" max="767" width="0" style="1" hidden="1" customWidth="1"/>
    <col min="768" max="768" width="4.44140625" style="1" customWidth="1"/>
    <col min="769" max="769" width="4.5546875" style="1" customWidth="1"/>
    <col min="770" max="770" width="4.33203125" style="1" customWidth="1"/>
    <col min="771" max="781" width="4.88671875" style="1" customWidth="1"/>
    <col min="782" max="782" width="34.109375" style="1" customWidth="1"/>
    <col min="783" max="783" width="4.88671875" style="1" customWidth="1"/>
    <col min="784" max="784" width="5.44140625" style="1" customWidth="1"/>
    <col min="785" max="785" width="5.33203125" style="1" customWidth="1"/>
    <col min="786" max="786" width="13" style="1" customWidth="1"/>
    <col min="787" max="787" width="20.5546875" style="1" customWidth="1"/>
    <col min="788" max="788" width="4" style="1" bestFit="1" customWidth="1"/>
    <col min="789" max="1014" width="11.44140625" style="1"/>
    <col min="1015" max="1015" width="38.109375" style="1" customWidth="1"/>
    <col min="1016" max="1016" width="4" style="1" bestFit="1" customWidth="1"/>
    <col min="1017" max="1017" width="3.109375" style="1" customWidth="1"/>
    <col min="1018" max="1018" width="3.88671875" style="1" customWidth="1"/>
    <col min="1019" max="1019" width="6.5546875" style="1" customWidth="1"/>
    <col min="1020" max="1020" width="3.5546875" style="1" customWidth="1"/>
    <col min="1021" max="1021" width="4.44140625" style="1" customWidth="1"/>
    <col min="1022" max="1022" width="3.88671875" style="1" customWidth="1"/>
    <col min="1023" max="1023" width="0" style="1" hidden="1" customWidth="1"/>
    <col min="1024" max="1024" width="4.44140625" style="1" customWidth="1"/>
    <col min="1025" max="1025" width="4.5546875" style="1" customWidth="1"/>
    <col min="1026" max="1026" width="4.33203125" style="1" customWidth="1"/>
    <col min="1027" max="1037" width="4.88671875" style="1" customWidth="1"/>
    <col min="1038" max="1038" width="34.109375" style="1" customWidth="1"/>
    <col min="1039" max="1039" width="4.88671875" style="1" customWidth="1"/>
    <col min="1040" max="1040" width="5.44140625" style="1" customWidth="1"/>
    <col min="1041" max="1041" width="5.33203125" style="1" customWidth="1"/>
    <col min="1042" max="1042" width="13" style="1" customWidth="1"/>
    <col min="1043" max="1043" width="20.5546875" style="1" customWidth="1"/>
    <col min="1044" max="1044" width="4" style="1" bestFit="1" customWidth="1"/>
    <col min="1045" max="1270" width="11.44140625" style="1"/>
    <col min="1271" max="1271" width="38.109375" style="1" customWidth="1"/>
    <col min="1272" max="1272" width="4" style="1" bestFit="1" customWidth="1"/>
    <col min="1273" max="1273" width="3.109375" style="1" customWidth="1"/>
    <col min="1274" max="1274" width="3.88671875" style="1" customWidth="1"/>
    <col min="1275" max="1275" width="6.5546875" style="1" customWidth="1"/>
    <col min="1276" max="1276" width="3.5546875" style="1" customWidth="1"/>
    <col min="1277" max="1277" width="4.44140625" style="1" customWidth="1"/>
    <col min="1278" max="1278" width="3.88671875" style="1" customWidth="1"/>
    <col min="1279" max="1279" width="0" style="1" hidden="1" customWidth="1"/>
    <col min="1280" max="1280" width="4.44140625" style="1" customWidth="1"/>
    <col min="1281" max="1281" width="4.5546875" style="1" customWidth="1"/>
    <col min="1282" max="1282" width="4.33203125" style="1" customWidth="1"/>
    <col min="1283" max="1293" width="4.88671875" style="1" customWidth="1"/>
    <col min="1294" max="1294" width="34.109375" style="1" customWidth="1"/>
    <col min="1295" max="1295" width="4.88671875" style="1" customWidth="1"/>
    <col min="1296" max="1296" width="5.44140625" style="1" customWidth="1"/>
    <col min="1297" max="1297" width="5.33203125" style="1" customWidth="1"/>
    <col min="1298" max="1298" width="13" style="1" customWidth="1"/>
    <col min="1299" max="1299" width="20.5546875" style="1" customWidth="1"/>
    <col min="1300" max="1300" width="4" style="1" bestFit="1" customWidth="1"/>
    <col min="1301" max="1526" width="11.44140625" style="1"/>
    <col min="1527" max="1527" width="38.109375" style="1" customWidth="1"/>
    <col min="1528" max="1528" width="4" style="1" bestFit="1" customWidth="1"/>
    <col min="1529" max="1529" width="3.109375" style="1" customWidth="1"/>
    <col min="1530" max="1530" width="3.88671875" style="1" customWidth="1"/>
    <col min="1531" max="1531" width="6.5546875" style="1" customWidth="1"/>
    <col min="1532" max="1532" width="3.5546875" style="1" customWidth="1"/>
    <col min="1533" max="1533" width="4.44140625" style="1" customWidth="1"/>
    <col min="1534" max="1534" width="3.88671875" style="1" customWidth="1"/>
    <col min="1535" max="1535" width="0" style="1" hidden="1" customWidth="1"/>
    <col min="1536" max="1536" width="4.44140625" style="1" customWidth="1"/>
    <col min="1537" max="1537" width="4.5546875" style="1" customWidth="1"/>
    <col min="1538" max="1538" width="4.33203125" style="1" customWidth="1"/>
    <col min="1539" max="1549" width="4.88671875" style="1" customWidth="1"/>
    <col min="1550" max="1550" width="34.109375" style="1" customWidth="1"/>
    <col min="1551" max="1551" width="4.88671875" style="1" customWidth="1"/>
    <col min="1552" max="1552" width="5.44140625" style="1" customWidth="1"/>
    <col min="1553" max="1553" width="5.33203125" style="1" customWidth="1"/>
    <col min="1554" max="1554" width="13" style="1" customWidth="1"/>
    <col min="1555" max="1555" width="20.5546875" style="1" customWidth="1"/>
    <col min="1556" max="1556" width="4" style="1" bestFit="1" customWidth="1"/>
    <col min="1557" max="1782" width="11.44140625" style="1"/>
    <col min="1783" max="1783" width="38.109375" style="1" customWidth="1"/>
    <col min="1784" max="1784" width="4" style="1" bestFit="1" customWidth="1"/>
    <col min="1785" max="1785" width="3.109375" style="1" customWidth="1"/>
    <col min="1786" max="1786" width="3.88671875" style="1" customWidth="1"/>
    <col min="1787" max="1787" width="6.5546875" style="1" customWidth="1"/>
    <col min="1788" max="1788" width="3.5546875" style="1" customWidth="1"/>
    <col min="1789" max="1789" width="4.44140625" style="1" customWidth="1"/>
    <col min="1790" max="1790" width="3.88671875" style="1" customWidth="1"/>
    <col min="1791" max="1791" width="0" style="1" hidden="1" customWidth="1"/>
    <col min="1792" max="1792" width="4.44140625" style="1" customWidth="1"/>
    <col min="1793" max="1793" width="4.5546875" style="1" customWidth="1"/>
    <col min="1794" max="1794" width="4.33203125" style="1" customWidth="1"/>
    <col min="1795" max="1805" width="4.88671875" style="1" customWidth="1"/>
    <col min="1806" max="1806" width="34.109375" style="1" customWidth="1"/>
    <col min="1807" max="1807" width="4.88671875" style="1" customWidth="1"/>
    <col min="1808" max="1808" width="5.44140625" style="1" customWidth="1"/>
    <col min="1809" max="1809" width="5.33203125" style="1" customWidth="1"/>
    <col min="1810" max="1810" width="13" style="1" customWidth="1"/>
    <col min="1811" max="1811" width="20.5546875" style="1" customWidth="1"/>
    <col min="1812" max="1812" width="4" style="1" bestFit="1" customWidth="1"/>
    <col min="1813" max="2038" width="11.44140625" style="1"/>
    <col min="2039" max="2039" width="38.109375" style="1" customWidth="1"/>
    <col min="2040" max="2040" width="4" style="1" bestFit="1" customWidth="1"/>
    <col min="2041" max="2041" width="3.109375" style="1" customWidth="1"/>
    <col min="2042" max="2042" width="3.88671875" style="1" customWidth="1"/>
    <col min="2043" max="2043" width="6.5546875" style="1" customWidth="1"/>
    <col min="2044" max="2044" width="3.5546875" style="1" customWidth="1"/>
    <col min="2045" max="2045" width="4.44140625" style="1" customWidth="1"/>
    <col min="2046" max="2046" width="3.88671875" style="1" customWidth="1"/>
    <col min="2047" max="2047" width="0" style="1" hidden="1" customWidth="1"/>
    <col min="2048" max="2048" width="4.44140625" style="1" customWidth="1"/>
    <col min="2049" max="2049" width="4.5546875" style="1" customWidth="1"/>
    <col min="2050" max="2050" width="4.33203125" style="1" customWidth="1"/>
    <col min="2051" max="2061" width="4.88671875" style="1" customWidth="1"/>
    <col min="2062" max="2062" width="34.109375" style="1" customWidth="1"/>
    <col min="2063" max="2063" width="4.88671875" style="1" customWidth="1"/>
    <col min="2064" max="2064" width="5.44140625" style="1" customWidth="1"/>
    <col min="2065" max="2065" width="5.33203125" style="1" customWidth="1"/>
    <col min="2066" max="2066" width="13" style="1" customWidth="1"/>
    <col min="2067" max="2067" width="20.5546875" style="1" customWidth="1"/>
    <col min="2068" max="2068" width="4" style="1" bestFit="1" customWidth="1"/>
    <col min="2069" max="2294" width="11.44140625" style="1"/>
    <col min="2295" max="2295" width="38.109375" style="1" customWidth="1"/>
    <col min="2296" max="2296" width="4" style="1" bestFit="1" customWidth="1"/>
    <col min="2297" max="2297" width="3.109375" style="1" customWidth="1"/>
    <col min="2298" max="2298" width="3.88671875" style="1" customWidth="1"/>
    <col min="2299" max="2299" width="6.5546875" style="1" customWidth="1"/>
    <col min="2300" max="2300" width="3.5546875" style="1" customWidth="1"/>
    <col min="2301" max="2301" width="4.44140625" style="1" customWidth="1"/>
    <col min="2302" max="2302" width="3.88671875" style="1" customWidth="1"/>
    <col min="2303" max="2303" width="0" style="1" hidden="1" customWidth="1"/>
    <col min="2304" max="2304" width="4.44140625" style="1" customWidth="1"/>
    <col min="2305" max="2305" width="4.5546875" style="1" customWidth="1"/>
    <col min="2306" max="2306" width="4.33203125" style="1" customWidth="1"/>
    <col min="2307" max="2317" width="4.88671875" style="1" customWidth="1"/>
    <col min="2318" max="2318" width="34.109375" style="1" customWidth="1"/>
    <col min="2319" max="2319" width="4.88671875" style="1" customWidth="1"/>
    <col min="2320" max="2320" width="5.44140625" style="1" customWidth="1"/>
    <col min="2321" max="2321" width="5.33203125" style="1" customWidth="1"/>
    <col min="2322" max="2322" width="13" style="1" customWidth="1"/>
    <col min="2323" max="2323" width="20.5546875" style="1" customWidth="1"/>
    <col min="2324" max="2324" width="4" style="1" bestFit="1" customWidth="1"/>
    <col min="2325" max="2550" width="11.44140625" style="1"/>
    <col min="2551" max="2551" width="38.109375" style="1" customWidth="1"/>
    <col min="2552" max="2552" width="4" style="1" bestFit="1" customWidth="1"/>
    <col min="2553" max="2553" width="3.109375" style="1" customWidth="1"/>
    <col min="2554" max="2554" width="3.88671875" style="1" customWidth="1"/>
    <col min="2555" max="2555" width="6.5546875" style="1" customWidth="1"/>
    <col min="2556" max="2556" width="3.5546875" style="1" customWidth="1"/>
    <col min="2557" max="2557" width="4.44140625" style="1" customWidth="1"/>
    <col min="2558" max="2558" width="3.88671875" style="1" customWidth="1"/>
    <col min="2559" max="2559" width="0" style="1" hidden="1" customWidth="1"/>
    <col min="2560" max="2560" width="4.44140625" style="1" customWidth="1"/>
    <col min="2561" max="2561" width="4.5546875" style="1" customWidth="1"/>
    <col min="2562" max="2562" width="4.33203125" style="1" customWidth="1"/>
    <col min="2563" max="2573" width="4.88671875" style="1" customWidth="1"/>
    <col min="2574" max="2574" width="34.109375" style="1" customWidth="1"/>
    <col min="2575" max="2575" width="4.88671875" style="1" customWidth="1"/>
    <col min="2576" max="2576" width="5.44140625" style="1" customWidth="1"/>
    <col min="2577" max="2577" width="5.33203125" style="1" customWidth="1"/>
    <col min="2578" max="2578" width="13" style="1" customWidth="1"/>
    <col min="2579" max="2579" width="20.5546875" style="1" customWidth="1"/>
    <col min="2580" max="2580" width="4" style="1" bestFit="1" customWidth="1"/>
    <col min="2581" max="2806" width="11.44140625" style="1"/>
    <col min="2807" max="2807" width="38.109375" style="1" customWidth="1"/>
    <col min="2808" max="2808" width="4" style="1" bestFit="1" customWidth="1"/>
    <col min="2809" max="2809" width="3.109375" style="1" customWidth="1"/>
    <col min="2810" max="2810" width="3.88671875" style="1" customWidth="1"/>
    <col min="2811" max="2811" width="6.5546875" style="1" customWidth="1"/>
    <col min="2812" max="2812" width="3.5546875" style="1" customWidth="1"/>
    <col min="2813" max="2813" width="4.44140625" style="1" customWidth="1"/>
    <col min="2814" max="2814" width="3.88671875" style="1" customWidth="1"/>
    <col min="2815" max="2815" width="0" style="1" hidden="1" customWidth="1"/>
    <col min="2816" max="2816" width="4.44140625" style="1" customWidth="1"/>
    <col min="2817" max="2817" width="4.5546875" style="1" customWidth="1"/>
    <col min="2818" max="2818" width="4.33203125" style="1" customWidth="1"/>
    <col min="2819" max="2829" width="4.88671875" style="1" customWidth="1"/>
    <col min="2830" max="2830" width="34.109375" style="1" customWidth="1"/>
    <col min="2831" max="2831" width="4.88671875" style="1" customWidth="1"/>
    <col min="2832" max="2832" width="5.44140625" style="1" customWidth="1"/>
    <col min="2833" max="2833" width="5.33203125" style="1" customWidth="1"/>
    <col min="2834" max="2834" width="13" style="1" customWidth="1"/>
    <col min="2835" max="2835" width="20.5546875" style="1" customWidth="1"/>
    <col min="2836" max="2836" width="4" style="1" bestFit="1" customWidth="1"/>
    <col min="2837" max="3062" width="11.44140625" style="1"/>
    <col min="3063" max="3063" width="38.109375" style="1" customWidth="1"/>
    <col min="3064" max="3064" width="4" style="1" bestFit="1" customWidth="1"/>
    <col min="3065" max="3065" width="3.109375" style="1" customWidth="1"/>
    <col min="3066" max="3066" width="3.88671875" style="1" customWidth="1"/>
    <col min="3067" max="3067" width="6.5546875" style="1" customWidth="1"/>
    <col min="3068" max="3068" width="3.5546875" style="1" customWidth="1"/>
    <col min="3069" max="3069" width="4.44140625" style="1" customWidth="1"/>
    <col min="3070" max="3070" width="3.88671875" style="1" customWidth="1"/>
    <col min="3071" max="3071" width="0" style="1" hidden="1" customWidth="1"/>
    <col min="3072" max="3072" width="4.44140625" style="1" customWidth="1"/>
    <col min="3073" max="3073" width="4.5546875" style="1" customWidth="1"/>
    <col min="3074" max="3074" width="4.33203125" style="1" customWidth="1"/>
    <col min="3075" max="3085" width="4.88671875" style="1" customWidth="1"/>
    <col min="3086" max="3086" width="34.109375" style="1" customWidth="1"/>
    <col min="3087" max="3087" width="4.88671875" style="1" customWidth="1"/>
    <col min="3088" max="3088" width="5.44140625" style="1" customWidth="1"/>
    <col min="3089" max="3089" width="5.33203125" style="1" customWidth="1"/>
    <col min="3090" max="3090" width="13" style="1" customWidth="1"/>
    <col min="3091" max="3091" width="20.5546875" style="1" customWidth="1"/>
    <col min="3092" max="3092" width="4" style="1" bestFit="1" customWidth="1"/>
    <col min="3093" max="3318" width="11.44140625" style="1"/>
    <col min="3319" max="3319" width="38.109375" style="1" customWidth="1"/>
    <col min="3320" max="3320" width="4" style="1" bestFit="1" customWidth="1"/>
    <col min="3321" max="3321" width="3.109375" style="1" customWidth="1"/>
    <col min="3322" max="3322" width="3.88671875" style="1" customWidth="1"/>
    <col min="3323" max="3323" width="6.5546875" style="1" customWidth="1"/>
    <col min="3324" max="3324" width="3.5546875" style="1" customWidth="1"/>
    <col min="3325" max="3325" width="4.44140625" style="1" customWidth="1"/>
    <col min="3326" max="3326" width="3.88671875" style="1" customWidth="1"/>
    <col min="3327" max="3327" width="0" style="1" hidden="1" customWidth="1"/>
    <col min="3328" max="3328" width="4.44140625" style="1" customWidth="1"/>
    <col min="3329" max="3329" width="4.5546875" style="1" customWidth="1"/>
    <col min="3330" max="3330" width="4.33203125" style="1" customWidth="1"/>
    <col min="3331" max="3341" width="4.88671875" style="1" customWidth="1"/>
    <col min="3342" max="3342" width="34.109375" style="1" customWidth="1"/>
    <col min="3343" max="3343" width="4.88671875" style="1" customWidth="1"/>
    <col min="3344" max="3344" width="5.44140625" style="1" customWidth="1"/>
    <col min="3345" max="3345" width="5.33203125" style="1" customWidth="1"/>
    <col min="3346" max="3346" width="13" style="1" customWidth="1"/>
    <col min="3347" max="3347" width="20.5546875" style="1" customWidth="1"/>
    <col min="3348" max="3348" width="4" style="1" bestFit="1" customWidth="1"/>
    <col min="3349" max="3574" width="11.44140625" style="1"/>
    <col min="3575" max="3575" width="38.109375" style="1" customWidth="1"/>
    <col min="3576" max="3576" width="4" style="1" bestFit="1" customWidth="1"/>
    <col min="3577" max="3577" width="3.109375" style="1" customWidth="1"/>
    <col min="3578" max="3578" width="3.88671875" style="1" customWidth="1"/>
    <col min="3579" max="3579" width="6.5546875" style="1" customWidth="1"/>
    <col min="3580" max="3580" width="3.5546875" style="1" customWidth="1"/>
    <col min="3581" max="3581" width="4.44140625" style="1" customWidth="1"/>
    <col min="3582" max="3582" width="3.88671875" style="1" customWidth="1"/>
    <col min="3583" max="3583" width="0" style="1" hidden="1" customWidth="1"/>
    <col min="3584" max="3584" width="4.44140625" style="1" customWidth="1"/>
    <col min="3585" max="3585" width="4.5546875" style="1" customWidth="1"/>
    <col min="3586" max="3586" width="4.33203125" style="1" customWidth="1"/>
    <col min="3587" max="3597" width="4.88671875" style="1" customWidth="1"/>
    <col min="3598" max="3598" width="34.109375" style="1" customWidth="1"/>
    <col min="3599" max="3599" width="4.88671875" style="1" customWidth="1"/>
    <col min="3600" max="3600" width="5.44140625" style="1" customWidth="1"/>
    <col min="3601" max="3601" width="5.33203125" style="1" customWidth="1"/>
    <col min="3602" max="3602" width="13" style="1" customWidth="1"/>
    <col min="3603" max="3603" width="20.5546875" style="1" customWidth="1"/>
    <col min="3604" max="3604" width="4" style="1" bestFit="1" customWidth="1"/>
    <col min="3605" max="3830" width="11.44140625" style="1"/>
    <col min="3831" max="3831" width="38.109375" style="1" customWidth="1"/>
    <col min="3832" max="3832" width="4" style="1" bestFit="1" customWidth="1"/>
    <col min="3833" max="3833" width="3.109375" style="1" customWidth="1"/>
    <col min="3834" max="3834" width="3.88671875" style="1" customWidth="1"/>
    <col min="3835" max="3835" width="6.5546875" style="1" customWidth="1"/>
    <col min="3836" max="3836" width="3.5546875" style="1" customWidth="1"/>
    <col min="3837" max="3837" width="4.44140625" style="1" customWidth="1"/>
    <col min="3838" max="3838" width="3.88671875" style="1" customWidth="1"/>
    <col min="3839" max="3839" width="0" style="1" hidden="1" customWidth="1"/>
    <col min="3840" max="3840" width="4.44140625" style="1" customWidth="1"/>
    <col min="3841" max="3841" width="4.5546875" style="1" customWidth="1"/>
    <col min="3842" max="3842" width="4.33203125" style="1" customWidth="1"/>
    <col min="3843" max="3853" width="4.88671875" style="1" customWidth="1"/>
    <col min="3854" max="3854" width="34.109375" style="1" customWidth="1"/>
    <col min="3855" max="3855" width="4.88671875" style="1" customWidth="1"/>
    <col min="3856" max="3856" width="5.44140625" style="1" customWidth="1"/>
    <col min="3857" max="3857" width="5.33203125" style="1" customWidth="1"/>
    <col min="3858" max="3858" width="13" style="1" customWidth="1"/>
    <col min="3859" max="3859" width="20.5546875" style="1" customWidth="1"/>
    <col min="3860" max="3860" width="4" style="1" bestFit="1" customWidth="1"/>
    <col min="3861" max="4086" width="11.44140625" style="1"/>
    <col min="4087" max="4087" width="38.109375" style="1" customWidth="1"/>
    <col min="4088" max="4088" width="4" style="1" bestFit="1" customWidth="1"/>
    <col min="4089" max="4089" width="3.109375" style="1" customWidth="1"/>
    <col min="4090" max="4090" width="3.88671875" style="1" customWidth="1"/>
    <col min="4091" max="4091" width="6.5546875" style="1" customWidth="1"/>
    <col min="4092" max="4092" width="3.5546875" style="1" customWidth="1"/>
    <col min="4093" max="4093" width="4.44140625" style="1" customWidth="1"/>
    <col min="4094" max="4094" width="3.88671875" style="1" customWidth="1"/>
    <col min="4095" max="4095" width="0" style="1" hidden="1" customWidth="1"/>
    <col min="4096" max="4096" width="4.44140625" style="1" customWidth="1"/>
    <col min="4097" max="4097" width="4.5546875" style="1" customWidth="1"/>
    <col min="4098" max="4098" width="4.33203125" style="1" customWidth="1"/>
    <col min="4099" max="4109" width="4.88671875" style="1" customWidth="1"/>
    <col min="4110" max="4110" width="34.109375" style="1" customWidth="1"/>
    <col min="4111" max="4111" width="4.88671875" style="1" customWidth="1"/>
    <col min="4112" max="4112" width="5.44140625" style="1" customWidth="1"/>
    <col min="4113" max="4113" width="5.33203125" style="1" customWidth="1"/>
    <col min="4114" max="4114" width="13" style="1" customWidth="1"/>
    <col min="4115" max="4115" width="20.5546875" style="1" customWidth="1"/>
    <col min="4116" max="4116" width="4" style="1" bestFit="1" customWidth="1"/>
    <col min="4117" max="4342" width="11.44140625" style="1"/>
    <col min="4343" max="4343" width="38.109375" style="1" customWidth="1"/>
    <col min="4344" max="4344" width="4" style="1" bestFit="1" customWidth="1"/>
    <col min="4345" max="4345" width="3.109375" style="1" customWidth="1"/>
    <col min="4346" max="4346" width="3.88671875" style="1" customWidth="1"/>
    <col min="4347" max="4347" width="6.5546875" style="1" customWidth="1"/>
    <col min="4348" max="4348" width="3.5546875" style="1" customWidth="1"/>
    <col min="4349" max="4349" width="4.44140625" style="1" customWidth="1"/>
    <col min="4350" max="4350" width="3.88671875" style="1" customWidth="1"/>
    <col min="4351" max="4351" width="0" style="1" hidden="1" customWidth="1"/>
    <col min="4352" max="4352" width="4.44140625" style="1" customWidth="1"/>
    <col min="4353" max="4353" width="4.5546875" style="1" customWidth="1"/>
    <col min="4354" max="4354" width="4.33203125" style="1" customWidth="1"/>
    <col min="4355" max="4365" width="4.88671875" style="1" customWidth="1"/>
    <col min="4366" max="4366" width="34.109375" style="1" customWidth="1"/>
    <col min="4367" max="4367" width="4.88671875" style="1" customWidth="1"/>
    <col min="4368" max="4368" width="5.44140625" style="1" customWidth="1"/>
    <col min="4369" max="4369" width="5.33203125" style="1" customWidth="1"/>
    <col min="4370" max="4370" width="13" style="1" customWidth="1"/>
    <col min="4371" max="4371" width="20.5546875" style="1" customWidth="1"/>
    <col min="4372" max="4372" width="4" style="1" bestFit="1" customWidth="1"/>
    <col min="4373" max="4598" width="11.44140625" style="1"/>
    <col min="4599" max="4599" width="38.109375" style="1" customWidth="1"/>
    <col min="4600" max="4600" width="4" style="1" bestFit="1" customWidth="1"/>
    <col min="4601" max="4601" width="3.109375" style="1" customWidth="1"/>
    <col min="4602" max="4602" width="3.88671875" style="1" customWidth="1"/>
    <col min="4603" max="4603" width="6.5546875" style="1" customWidth="1"/>
    <col min="4604" max="4604" width="3.5546875" style="1" customWidth="1"/>
    <col min="4605" max="4605" width="4.44140625" style="1" customWidth="1"/>
    <col min="4606" max="4606" width="3.88671875" style="1" customWidth="1"/>
    <col min="4607" max="4607" width="0" style="1" hidden="1" customWidth="1"/>
    <col min="4608" max="4608" width="4.44140625" style="1" customWidth="1"/>
    <col min="4609" max="4609" width="4.5546875" style="1" customWidth="1"/>
    <col min="4610" max="4610" width="4.33203125" style="1" customWidth="1"/>
    <col min="4611" max="4621" width="4.88671875" style="1" customWidth="1"/>
    <col min="4622" max="4622" width="34.109375" style="1" customWidth="1"/>
    <col min="4623" max="4623" width="4.88671875" style="1" customWidth="1"/>
    <col min="4624" max="4624" width="5.44140625" style="1" customWidth="1"/>
    <col min="4625" max="4625" width="5.33203125" style="1" customWidth="1"/>
    <col min="4626" max="4626" width="13" style="1" customWidth="1"/>
    <col min="4627" max="4627" width="20.5546875" style="1" customWidth="1"/>
    <col min="4628" max="4628" width="4" style="1" bestFit="1" customWidth="1"/>
    <col min="4629" max="4854" width="11.44140625" style="1"/>
    <col min="4855" max="4855" width="38.109375" style="1" customWidth="1"/>
    <col min="4856" max="4856" width="4" style="1" bestFit="1" customWidth="1"/>
    <col min="4857" max="4857" width="3.109375" style="1" customWidth="1"/>
    <col min="4858" max="4858" width="3.88671875" style="1" customWidth="1"/>
    <col min="4859" max="4859" width="6.5546875" style="1" customWidth="1"/>
    <col min="4860" max="4860" width="3.5546875" style="1" customWidth="1"/>
    <col min="4861" max="4861" width="4.44140625" style="1" customWidth="1"/>
    <col min="4862" max="4862" width="3.88671875" style="1" customWidth="1"/>
    <col min="4863" max="4863" width="0" style="1" hidden="1" customWidth="1"/>
    <col min="4864" max="4864" width="4.44140625" style="1" customWidth="1"/>
    <col min="4865" max="4865" width="4.5546875" style="1" customWidth="1"/>
    <col min="4866" max="4866" width="4.33203125" style="1" customWidth="1"/>
    <col min="4867" max="4877" width="4.88671875" style="1" customWidth="1"/>
    <col min="4878" max="4878" width="34.109375" style="1" customWidth="1"/>
    <col min="4879" max="4879" width="4.88671875" style="1" customWidth="1"/>
    <col min="4880" max="4880" width="5.44140625" style="1" customWidth="1"/>
    <col min="4881" max="4881" width="5.33203125" style="1" customWidth="1"/>
    <col min="4882" max="4882" width="13" style="1" customWidth="1"/>
    <col min="4883" max="4883" width="20.5546875" style="1" customWidth="1"/>
    <col min="4884" max="4884" width="4" style="1" bestFit="1" customWidth="1"/>
    <col min="4885" max="5110" width="11.44140625" style="1"/>
    <col min="5111" max="5111" width="38.109375" style="1" customWidth="1"/>
    <col min="5112" max="5112" width="4" style="1" bestFit="1" customWidth="1"/>
    <col min="5113" max="5113" width="3.109375" style="1" customWidth="1"/>
    <col min="5114" max="5114" width="3.88671875" style="1" customWidth="1"/>
    <col min="5115" max="5115" width="6.5546875" style="1" customWidth="1"/>
    <col min="5116" max="5116" width="3.5546875" style="1" customWidth="1"/>
    <col min="5117" max="5117" width="4.44140625" style="1" customWidth="1"/>
    <col min="5118" max="5118" width="3.88671875" style="1" customWidth="1"/>
    <col min="5119" max="5119" width="0" style="1" hidden="1" customWidth="1"/>
    <col min="5120" max="5120" width="4.44140625" style="1" customWidth="1"/>
    <col min="5121" max="5121" width="4.5546875" style="1" customWidth="1"/>
    <col min="5122" max="5122" width="4.33203125" style="1" customWidth="1"/>
    <col min="5123" max="5133" width="4.88671875" style="1" customWidth="1"/>
    <col min="5134" max="5134" width="34.109375" style="1" customWidth="1"/>
    <col min="5135" max="5135" width="4.88671875" style="1" customWidth="1"/>
    <col min="5136" max="5136" width="5.44140625" style="1" customWidth="1"/>
    <col min="5137" max="5137" width="5.33203125" style="1" customWidth="1"/>
    <col min="5138" max="5138" width="13" style="1" customWidth="1"/>
    <col min="5139" max="5139" width="20.5546875" style="1" customWidth="1"/>
    <col min="5140" max="5140" width="4" style="1" bestFit="1" customWidth="1"/>
    <col min="5141" max="5366" width="11.44140625" style="1"/>
    <col min="5367" max="5367" width="38.109375" style="1" customWidth="1"/>
    <col min="5368" max="5368" width="4" style="1" bestFit="1" customWidth="1"/>
    <col min="5369" max="5369" width="3.109375" style="1" customWidth="1"/>
    <col min="5370" max="5370" width="3.88671875" style="1" customWidth="1"/>
    <col min="5371" max="5371" width="6.5546875" style="1" customWidth="1"/>
    <col min="5372" max="5372" width="3.5546875" style="1" customWidth="1"/>
    <col min="5373" max="5373" width="4.44140625" style="1" customWidth="1"/>
    <col min="5374" max="5374" width="3.88671875" style="1" customWidth="1"/>
    <col min="5375" max="5375" width="0" style="1" hidden="1" customWidth="1"/>
    <col min="5376" max="5376" width="4.44140625" style="1" customWidth="1"/>
    <col min="5377" max="5377" width="4.5546875" style="1" customWidth="1"/>
    <col min="5378" max="5378" width="4.33203125" style="1" customWidth="1"/>
    <col min="5379" max="5389" width="4.88671875" style="1" customWidth="1"/>
    <col min="5390" max="5390" width="34.109375" style="1" customWidth="1"/>
    <col min="5391" max="5391" width="4.88671875" style="1" customWidth="1"/>
    <col min="5392" max="5392" width="5.44140625" style="1" customWidth="1"/>
    <col min="5393" max="5393" width="5.33203125" style="1" customWidth="1"/>
    <col min="5394" max="5394" width="13" style="1" customWidth="1"/>
    <col min="5395" max="5395" width="20.5546875" style="1" customWidth="1"/>
    <col min="5396" max="5396" width="4" style="1" bestFit="1" customWidth="1"/>
    <col min="5397" max="5622" width="11.44140625" style="1"/>
    <col min="5623" max="5623" width="38.109375" style="1" customWidth="1"/>
    <col min="5624" max="5624" width="4" style="1" bestFit="1" customWidth="1"/>
    <col min="5625" max="5625" width="3.109375" style="1" customWidth="1"/>
    <col min="5626" max="5626" width="3.88671875" style="1" customWidth="1"/>
    <col min="5627" max="5627" width="6.5546875" style="1" customWidth="1"/>
    <col min="5628" max="5628" width="3.5546875" style="1" customWidth="1"/>
    <col min="5629" max="5629" width="4.44140625" style="1" customWidth="1"/>
    <col min="5630" max="5630" width="3.88671875" style="1" customWidth="1"/>
    <col min="5631" max="5631" width="0" style="1" hidden="1" customWidth="1"/>
    <col min="5632" max="5632" width="4.44140625" style="1" customWidth="1"/>
    <col min="5633" max="5633" width="4.5546875" style="1" customWidth="1"/>
    <col min="5634" max="5634" width="4.33203125" style="1" customWidth="1"/>
    <col min="5635" max="5645" width="4.88671875" style="1" customWidth="1"/>
    <col min="5646" max="5646" width="34.109375" style="1" customWidth="1"/>
    <col min="5647" max="5647" width="4.88671875" style="1" customWidth="1"/>
    <col min="5648" max="5648" width="5.44140625" style="1" customWidth="1"/>
    <col min="5649" max="5649" width="5.33203125" style="1" customWidth="1"/>
    <col min="5650" max="5650" width="13" style="1" customWidth="1"/>
    <col min="5651" max="5651" width="20.5546875" style="1" customWidth="1"/>
    <col min="5652" max="5652" width="4" style="1" bestFit="1" customWidth="1"/>
    <col min="5653" max="5878" width="11.44140625" style="1"/>
    <col min="5879" max="5879" width="38.109375" style="1" customWidth="1"/>
    <col min="5880" max="5880" width="4" style="1" bestFit="1" customWidth="1"/>
    <col min="5881" max="5881" width="3.109375" style="1" customWidth="1"/>
    <col min="5882" max="5882" width="3.88671875" style="1" customWidth="1"/>
    <col min="5883" max="5883" width="6.5546875" style="1" customWidth="1"/>
    <col min="5884" max="5884" width="3.5546875" style="1" customWidth="1"/>
    <col min="5885" max="5885" width="4.44140625" style="1" customWidth="1"/>
    <col min="5886" max="5886" width="3.88671875" style="1" customWidth="1"/>
    <col min="5887" max="5887" width="0" style="1" hidden="1" customWidth="1"/>
    <col min="5888" max="5888" width="4.44140625" style="1" customWidth="1"/>
    <col min="5889" max="5889" width="4.5546875" style="1" customWidth="1"/>
    <col min="5890" max="5890" width="4.33203125" style="1" customWidth="1"/>
    <col min="5891" max="5901" width="4.88671875" style="1" customWidth="1"/>
    <col min="5902" max="5902" width="34.109375" style="1" customWidth="1"/>
    <col min="5903" max="5903" width="4.88671875" style="1" customWidth="1"/>
    <col min="5904" max="5904" width="5.44140625" style="1" customWidth="1"/>
    <col min="5905" max="5905" width="5.33203125" style="1" customWidth="1"/>
    <col min="5906" max="5906" width="13" style="1" customWidth="1"/>
    <col min="5907" max="5907" width="20.5546875" style="1" customWidth="1"/>
    <col min="5908" max="5908" width="4" style="1" bestFit="1" customWidth="1"/>
    <col min="5909" max="6134" width="11.44140625" style="1"/>
    <col min="6135" max="6135" width="38.109375" style="1" customWidth="1"/>
    <col min="6136" max="6136" width="4" style="1" bestFit="1" customWidth="1"/>
    <col min="6137" max="6137" width="3.109375" style="1" customWidth="1"/>
    <col min="6138" max="6138" width="3.88671875" style="1" customWidth="1"/>
    <col min="6139" max="6139" width="6.5546875" style="1" customWidth="1"/>
    <col min="6140" max="6140" width="3.5546875" style="1" customWidth="1"/>
    <col min="6141" max="6141" width="4.44140625" style="1" customWidth="1"/>
    <col min="6142" max="6142" width="3.88671875" style="1" customWidth="1"/>
    <col min="6143" max="6143" width="0" style="1" hidden="1" customWidth="1"/>
    <col min="6144" max="6144" width="4.44140625" style="1" customWidth="1"/>
    <col min="6145" max="6145" width="4.5546875" style="1" customWidth="1"/>
    <col min="6146" max="6146" width="4.33203125" style="1" customWidth="1"/>
    <col min="6147" max="6157" width="4.88671875" style="1" customWidth="1"/>
    <col min="6158" max="6158" width="34.109375" style="1" customWidth="1"/>
    <col min="6159" max="6159" width="4.88671875" style="1" customWidth="1"/>
    <col min="6160" max="6160" width="5.44140625" style="1" customWidth="1"/>
    <col min="6161" max="6161" width="5.33203125" style="1" customWidth="1"/>
    <col min="6162" max="6162" width="13" style="1" customWidth="1"/>
    <col min="6163" max="6163" width="20.5546875" style="1" customWidth="1"/>
    <col min="6164" max="6164" width="4" style="1" bestFit="1" customWidth="1"/>
    <col min="6165" max="6390" width="11.44140625" style="1"/>
    <col min="6391" max="6391" width="38.109375" style="1" customWidth="1"/>
    <col min="6392" max="6392" width="4" style="1" bestFit="1" customWidth="1"/>
    <col min="6393" max="6393" width="3.109375" style="1" customWidth="1"/>
    <col min="6394" max="6394" width="3.88671875" style="1" customWidth="1"/>
    <col min="6395" max="6395" width="6.5546875" style="1" customWidth="1"/>
    <col min="6396" max="6396" width="3.5546875" style="1" customWidth="1"/>
    <col min="6397" max="6397" width="4.44140625" style="1" customWidth="1"/>
    <col min="6398" max="6398" width="3.88671875" style="1" customWidth="1"/>
    <col min="6399" max="6399" width="0" style="1" hidden="1" customWidth="1"/>
    <col min="6400" max="6400" width="4.44140625" style="1" customWidth="1"/>
    <col min="6401" max="6401" width="4.5546875" style="1" customWidth="1"/>
    <col min="6402" max="6402" width="4.33203125" style="1" customWidth="1"/>
    <col min="6403" max="6413" width="4.88671875" style="1" customWidth="1"/>
    <col min="6414" max="6414" width="34.109375" style="1" customWidth="1"/>
    <col min="6415" max="6415" width="4.88671875" style="1" customWidth="1"/>
    <col min="6416" max="6416" width="5.44140625" style="1" customWidth="1"/>
    <col min="6417" max="6417" width="5.33203125" style="1" customWidth="1"/>
    <col min="6418" max="6418" width="13" style="1" customWidth="1"/>
    <col min="6419" max="6419" width="20.5546875" style="1" customWidth="1"/>
    <col min="6420" max="6420" width="4" style="1" bestFit="1" customWidth="1"/>
    <col min="6421" max="6646" width="11.44140625" style="1"/>
    <col min="6647" max="6647" width="38.109375" style="1" customWidth="1"/>
    <col min="6648" max="6648" width="4" style="1" bestFit="1" customWidth="1"/>
    <col min="6649" max="6649" width="3.109375" style="1" customWidth="1"/>
    <col min="6650" max="6650" width="3.88671875" style="1" customWidth="1"/>
    <col min="6651" max="6651" width="6.5546875" style="1" customWidth="1"/>
    <col min="6652" max="6652" width="3.5546875" style="1" customWidth="1"/>
    <col min="6653" max="6653" width="4.44140625" style="1" customWidth="1"/>
    <col min="6654" max="6654" width="3.88671875" style="1" customWidth="1"/>
    <col min="6655" max="6655" width="0" style="1" hidden="1" customWidth="1"/>
    <col min="6656" max="6656" width="4.44140625" style="1" customWidth="1"/>
    <col min="6657" max="6657" width="4.5546875" style="1" customWidth="1"/>
    <col min="6658" max="6658" width="4.33203125" style="1" customWidth="1"/>
    <col min="6659" max="6669" width="4.88671875" style="1" customWidth="1"/>
    <col min="6670" max="6670" width="34.109375" style="1" customWidth="1"/>
    <col min="6671" max="6671" width="4.88671875" style="1" customWidth="1"/>
    <col min="6672" max="6672" width="5.44140625" style="1" customWidth="1"/>
    <col min="6673" max="6673" width="5.33203125" style="1" customWidth="1"/>
    <col min="6674" max="6674" width="13" style="1" customWidth="1"/>
    <col min="6675" max="6675" width="20.5546875" style="1" customWidth="1"/>
    <col min="6676" max="6676" width="4" style="1" bestFit="1" customWidth="1"/>
    <col min="6677" max="6902" width="11.44140625" style="1"/>
    <col min="6903" max="6903" width="38.109375" style="1" customWidth="1"/>
    <col min="6904" max="6904" width="4" style="1" bestFit="1" customWidth="1"/>
    <col min="6905" max="6905" width="3.109375" style="1" customWidth="1"/>
    <col min="6906" max="6906" width="3.88671875" style="1" customWidth="1"/>
    <col min="6907" max="6907" width="6.5546875" style="1" customWidth="1"/>
    <col min="6908" max="6908" width="3.5546875" style="1" customWidth="1"/>
    <col min="6909" max="6909" width="4.44140625" style="1" customWidth="1"/>
    <col min="6910" max="6910" width="3.88671875" style="1" customWidth="1"/>
    <col min="6911" max="6911" width="0" style="1" hidden="1" customWidth="1"/>
    <col min="6912" max="6912" width="4.44140625" style="1" customWidth="1"/>
    <col min="6913" max="6913" width="4.5546875" style="1" customWidth="1"/>
    <col min="6914" max="6914" width="4.33203125" style="1" customWidth="1"/>
    <col min="6915" max="6925" width="4.88671875" style="1" customWidth="1"/>
    <col min="6926" max="6926" width="34.109375" style="1" customWidth="1"/>
    <col min="6927" max="6927" width="4.88671875" style="1" customWidth="1"/>
    <col min="6928" max="6928" width="5.44140625" style="1" customWidth="1"/>
    <col min="6929" max="6929" width="5.33203125" style="1" customWidth="1"/>
    <col min="6930" max="6930" width="13" style="1" customWidth="1"/>
    <col min="6931" max="6931" width="20.5546875" style="1" customWidth="1"/>
    <col min="6932" max="6932" width="4" style="1" bestFit="1" customWidth="1"/>
    <col min="6933" max="7158" width="11.44140625" style="1"/>
    <col min="7159" max="7159" width="38.109375" style="1" customWidth="1"/>
    <col min="7160" max="7160" width="4" style="1" bestFit="1" customWidth="1"/>
    <col min="7161" max="7161" width="3.109375" style="1" customWidth="1"/>
    <col min="7162" max="7162" width="3.88671875" style="1" customWidth="1"/>
    <col min="7163" max="7163" width="6.5546875" style="1" customWidth="1"/>
    <col min="7164" max="7164" width="3.5546875" style="1" customWidth="1"/>
    <col min="7165" max="7165" width="4.44140625" style="1" customWidth="1"/>
    <col min="7166" max="7166" width="3.88671875" style="1" customWidth="1"/>
    <col min="7167" max="7167" width="0" style="1" hidden="1" customWidth="1"/>
    <col min="7168" max="7168" width="4.44140625" style="1" customWidth="1"/>
    <col min="7169" max="7169" width="4.5546875" style="1" customWidth="1"/>
    <col min="7170" max="7170" width="4.33203125" style="1" customWidth="1"/>
    <col min="7171" max="7181" width="4.88671875" style="1" customWidth="1"/>
    <col min="7182" max="7182" width="34.109375" style="1" customWidth="1"/>
    <col min="7183" max="7183" width="4.88671875" style="1" customWidth="1"/>
    <col min="7184" max="7184" width="5.44140625" style="1" customWidth="1"/>
    <col min="7185" max="7185" width="5.33203125" style="1" customWidth="1"/>
    <col min="7186" max="7186" width="13" style="1" customWidth="1"/>
    <col min="7187" max="7187" width="20.5546875" style="1" customWidth="1"/>
    <col min="7188" max="7188" width="4" style="1" bestFit="1" customWidth="1"/>
    <col min="7189" max="7414" width="11.44140625" style="1"/>
    <col min="7415" max="7415" width="38.109375" style="1" customWidth="1"/>
    <col min="7416" max="7416" width="4" style="1" bestFit="1" customWidth="1"/>
    <col min="7417" max="7417" width="3.109375" style="1" customWidth="1"/>
    <col min="7418" max="7418" width="3.88671875" style="1" customWidth="1"/>
    <col min="7419" max="7419" width="6.5546875" style="1" customWidth="1"/>
    <col min="7420" max="7420" width="3.5546875" style="1" customWidth="1"/>
    <col min="7421" max="7421" width="4.44140625" style="1" customWidth="1"/>
    <col min="7422" max="7422" width="3.88671875" style="1" customWidth="1"/>
    <col min="7423" max="7423" width="0" style="1" hidden="1" customWidth="1"/>
    <col min="7424" max="7424" width="4.44140625" style="1" customWidth="1"/>
    <col min="7425" max="7425" width="4.5546875" style="1" customWidth="1"/>
    <col min="7426" max="7426" width="4.33203125" style="1" customWidth="1"/>
    <col min="7427" max="7437" width="4.88671875" style="1" customWidth="1"/>
    <col min="7438" max="7438" width="34.109375" style="1" customWidth="1"/>
    <col min="7439" max="7439" width="4.88671875" style="1" customWidth="1"/>
    <col min="7440" max="7440" width="5.44140625" style="1" customWidth="1"/>
    <col min="7441" max="7441" width="5.33203125" style="1" customWidth="1"/>
    <col min="7442" max="7442" width="13" style="1" customWidth="1"/>
    <col min="7443" max="7443" width="20.5546875" style="1" customWidth="1"/>
    <col min="7444" max="7444" width="4" style="1" bestFit="1" customWidth="1"/>
    <col min="7445" max="7670" width="11.44140625" style="1"/>
    <col min="7671" max="7671" width="38.109375" style="1" customWidth="1"/>
    <col min="7672" max="7672" width="4" style="1" bestFit="1" customWidth="1"/>
    <col min="7673" max="7673" width="3.109375" style="1" customWidth="1"/>
    <col min="7674" max="7674" width="3.88671875" style="1" customWidth="1"/>
    <col min="7675" max="7675" width="6.5546875" style="1" customWidth="1"/>
    <col min="7676" max="7676" width="3.5546875" style="1" customWidth="1"/>
    <col min="7677" max="7677" width="4.44140625" style="1" customWidth="1"/>
    <col min="7678" max="7678" width="3.88671875" style="1" customWidth="1"/>
    <col min="7679" max="7679" width="0" style="1" hidden="1" customWidth="1"/>
    <col min="7680" max="7680" width="4.44140625" style="1" customWidth="1"/>
    <col min="7681" max="7681" width="4.5546875" style="1" customWidth="1"/>
    <col min="7682" max="7682" width="4.33203125" style="1" customWidth="1"/>
    <col min="7683" max="7693" width="4.88671875" style="1" customWidth="1"/>
    <col min="7694" max="7694" width="34.109375" style="1" customWidth="1"/>
    <col min="7695" max="7695" width="4.88671875" style="1" customWidth="1"/>
    <col min="7696" max="7696" width="5.44140625" style="1" customWidth="1"/>
    <col min="7697" max="7697" width="5.33203125" style="1" customWidth="1"/>
    <col min="7698" max="7698" width="13" style="1" customWidth="1"/>
    <col min="7699" max="7699" width="20.5546875" style="1" customWidth="1"/>
    <col min="7700" max="7700" width="4" style="1" bestFit="1" customWidth="1"/>
    <col min="7701" max="7926" width="11.44140625" style="1"/>
    <col min="7927" max="7927" width="38.109375" style="1" customWidth="1"/>
    <col min="7928" max="7928" width="4" style="1" bestFit="1" customWidth="1"/>
    <col min="7929" max="7929" width="3.109375" style="1" customWidth="1"/>
    <col min="7930" max="7930" width="3.88671875" style="1" customWidth="1"/>
    <col min="7931" max="7931" width="6.5546875" style="1" customWidth="1"/>
    <col min="7932" max="7932" width="3.5546875" style="1" customWidth="1"/>
    <col min="7933" max="7933" width="4.44140625" style="1" customWidth="1"/>
    <col min="7934" max="7934" width="3.88671875" style="1" customWidth="1"/>
    <col min="7935" max="7935" width="0" style="1" hidden="1" customWidth="1"/>
    <col min="7936" max="7936" width="4.44140625" style="1" customWidth="1"/>
    <col min="7937" max="7937" width="4.5546875" style="1" customWidth="1"/>
    <col min="7938" max="7938" width="4.33203125" style="1" customWidth="1"/>
    <col min="7939" max="7949" width="4.88671875" style="1" customWidth="1"/>
    <col min="7950" max="7950" width="34.109375" style="1" customWidth="1"/>
    <col min="7951" max="7951" width="4.88671875" style="1" customWidth="1"/>
    <col min="7952" max="7952" width="5.44140625" style="1" customWidth="1"/>
    <col min="7953" max="7953" width="5.33203125" style="1" customWidth="1"/>
    <col min="7954" max="7954" width="13" style="1" customWidth="1"/>
    <col min="7955" max="7955" width="20.5546875" style="1" customWidth="1"/>
    <col min="7956" max="7956" width="4" style="1" bestFit="1" customWidth="1"/>
    <col min="7957" max="8182" width="11.44140625" style="1"/>
    <col min="8183" max="8183" width="38.109375" style="1" customWidth="1"/>
    <col min="8184" max="8184" width="4" style="1" bestFit="1" customWidth="1"/>
    <col min="8185" max="8185" width="3.109375" style="1" customWidth="1"/>
    <col min="8186" max="8186" width="3.88671875" style="1" customWidth="1"/>
    <col min="8187" max="8187" width="6.5546875" style="1" customWidth="1"/>
    <col min="8188" max="8188" width="3.5546875" style="1" customWidth="1"/>
    <col min="8189" max="8189" width="4.44140625" style="1" customWidth="1"/>
    <col min="8190" max="8190" width="3.88671875" style="1" customWidth="1"/>
    <col min="8191" max="8191" width="0" style="1" hidden="1" customWidth="1"/>
    <col min="8192" max="8192" width="4.44140625" style="1" customWidth="1"/>
    <col min="8193" max="8193" width="4.5546875" style="1" customWidth="1"/>
    <col min="8194" max="8194" width="4.33203125" style="1" customWidth="1"/>
    <col min="8195" max="8205" width="4.88671875" style="1" customWidth="1"/>
    <col min="8206" max="8206" width="34.109375" style="1" customWidth="1"/>
    <col min="8207" max="8207" width="4.88671875" style="1" customWidth="1"/>
    <col min="8208" max="8208" width="5.44140625" style="1" customWidth="1"/>
    <col min="8209" max="8209" width="5.33203125" style="1" customWidth="1"/>
    <col min="8210" max="8210" width="13" style="1" customWidth="1"/>
    <col min="8211" max="8211" width="20.5546875" style="1" customWidth="1"/>
    <col min="8212" max="8212" width="4" style="1" bestFit="1" customWidth="1"/>
    <col min="8213" max="8438" width="11.44140625" style="1"/>
    <col min="8439" max="8439" width="38.109375" style="1" customWidth="1"/>
    <col min="8440" max="8440" width="4" style="1" bestFit="1" customWidth="1"/>
    <col min="8441" max="8441" width="3.109375" style="1" customWidth="1"/>
    <col min="8442" max="8442" width="3.88671875" style="1" customWidth="1"/>
    <col min="8443" max="8443" width="6.5546875" style="1" customWidth="1"/>
    <col min="8444" max="8444" width="3.5546875" style="1" customWidth="1"/>
    <col min="8445" max="8445" width="4.44140625" style="1" customWidth="1"/>
    <col min="8446" max="8446" width="3.88671875" style="1" customWidth="1"/>
    <col min="8447" max="8447" width="0" style="1" hidden="1" customWidth="1"/>
    <col min="8448" max="8448" width="4.44140625" style="1" customWidth="1"/>
    <col min="8449" max="8449" width="4.5546875" style="1" customWidth="1"/>
    <col min="8450" max="8450" width="4.33203125" style="1" customWidth="1"/>
    <col min="8451" max="8461" width="4.88671875" style="1" customWidth="1"/>
    <col min="8462" max="8462" width="34.109375" style="1" customWidth="1"/>
    <col min="8463" max="8463" width="4.88671875" style="1" customWidth="1"/>
    <col min="8464" max="8464" width="5.44140625" style="1" customWidth="1"/>
    <col min="8465" max="8465" width="5.33203125" style="1" customWidth="1"/>
    <col min="8466" max="8466" width="13" style="1" customWidth="1"/>
    <col min="8467" max="8467" width="20.5546875" style="1" customWidth="1"/>
    <col min="8468" max="8468" width="4" style="1" bestFit="1" customWidth="1"/>
    <col min="8469" max="8694" width="11.44140625" style="1"/>
    <col min="8695" max="8695" width="38.109375" style="1" customWidth="1"/>
    <col min="8696" max="8696" width="4" style="1" bestFit="1" customWidth="1"/>
    <col min="8697" max="8697" width="3.109375" style="1" customWidth="1"/>
    <col min="8698" max="8698" width="3.88671875" style="1" customWidth="1"/>
    <col min="8699" max="8699" width="6.5546875" style="1" customWidth="1"/>
    <col min="8700" max="8700" width="3.5546875" style="1" customWidth="1"/>
    <col min="8701" max="8701" width="4.44140625" style="1" customWidth="1"/>
    <col min="8702" max="8702" width="3.88671875" style="1" customWidth="1"/>
    <col min="8703" max="8703" width="0" style="1" hidden="1" customWidth="1"/>
    <col min="8704" max="8704" width="4.44140625" style="1" customWidth="1"/>
    <col min="8705" max="8705" width="4.5546875" style="1" customWidth="1"/>
    <col min="8706" max="8706" width="4.33203125" style="1" customWidth="1"/>
    <col min="8707" max="8717" width="4.88671875" style="1" customWidth="1"/>
    <col min="8718" max="8718" width="34.109375" style="1" customWidth="1"/>
    <col min="8719" max="8719" width="4.88671875" style="1" customWidth="1"/>
    <col min="8720" max="8720" width="5.44140625" style="1" customWidth="1"/>
    <col min="8721" max="8721" width="5.33203125" style="1" customWidth="1"/>
    <col min="8722" max="8722" width="13" style="1" customWidth="1"/>
    <col min="8723" max="8723" width="20.5546875" style="1" customWidth="1"/>
    <col min="8724" max="8724" width="4" style="1" bestFit="1" customWidth="1"/>
    <col min="8725" max="8950" width="11.44140625" style="1"/>
    <col min="8951" max="8951" width="38.109375" style="1" customWidth="1"/>
    <col min="8952" max="8952" width="4" style="1" bestFit="1" customWidth="1"/>
    <col min="8953" max="8953" width="3.109375" style="1" customWidth="1"/>
    <col min="8954" max="8954" width="3.88671875" style="1" customWidth="1"/>
    <col min="8955" max="8955" width="6.5546875" style="1" customWidth="1"/>
    <col min="8956" max="8956" width="3.5546875" style="1" customWidth="1"/>
    <col min="8957" max="8957" width="4.44140625" style="1" customWidth="1"/>
    <col min="8958" max="8958" width="3.88671875" style="1" customWidth="1"/>
    <col min="8959" max="8959" width="0" style="1" hidden="1" customWidth="1"/>
    <col min="8960" max="8960" width="4.44140625" style="1" customWidth="1"/>
    <col min="8961" max="8961" width="4.5546875" style="1" customWidth="1"/>
    <col min="8962" max="8962" width="4.33203125" style="1" customWidth="1"/>
    <col min="8963" max="8973" width="4.88671875" style="1" customWidth="1"/>
    <col min="8974" max="8974" width="34.109375" style="1" customWidth="1"/>
    <col min="8975" max="8975" width="4.88671875" style="1" customWidth="1"/>
    <col min="8976" max="8976" width="5.44140625" style="1" customWidth="1"/>
    <col min="8977" max="8977" width="5.33203125" style="1" customWidth="1"/>
    <col min="8978" max="8978" width="13" style="1" customWidth="1"/>
    <col min="8979" max="8979" width="20.5546875" style="1" customWidth="1"/>
    <col min="8980" max="8980" width="4" style="1" bestFit="1" customWidth="1"/>
    <col min="8981" max="9206" width="11.44140625" style="1"/>
    <col min="9207" max="9207" width="38.109375" style="1" customWidth="1"/>
    <col min="9208" max="9208" width="4" style="1" bestFit="1" customWidth="1"/>
    <col min="9209" max="9209" width="3.109375" style="1" customWidth="1"/>
    <col min="9210" max="9210" width="3.88671875" style="1" customWidth="1"/>
    <col min="9211" max="9211" width="6.5546875" style="1" customWidth="1"/>
    <col min="9212" max="9212" width="3.5546875" style="1" customWidth="1"/>
    <col min="9213" max="9213" width="4.44140625" style="1" customWidth="1"/>
    <col min="9214" max="9214" width="3.88671875" style="1" customWidth="1"/>
    <col min="9215" max="9215" width="0" style="1" hidden="1" customWidth="1"/>
    <col min="9216" max="9216" width="4.44140625" style="1" customWidth="1"/>
    <col min="9217" max="9217" width="4.5546875" style="1" customWidth="1"/>
    <col min="9218" max="9218" width="4.33203125" style="1" customWidth="1"/>
    <col min="9219" max="9229" width="4.88671875" style="1" customWidth="1"/>
    <col min="9230" max="9230" width="34.109375" style="1" customWidth="1"/>
    <col min="9231" max="9231" width="4.88671875" style="1" customWidth="1"/>
    <col min="9232" max="9232" width="5.44140625" style="1" customWidth="1"/>
    <col min="9233" max="9233" width="5.33203125" style="1" customWidth="1"/>
    <col min="9234" max="9234" width="13" style="1" customWidth="1"/>
    <col min="9235" max="9235" width="20.5546875" style="1" customWidth="1"/>
    <col min="9236" max="9236" width="4" style="1" bestFit="1" customWidth="1"/>
    <col min="9237" max="9462" width="11.44140625" style="1"/>
    <col min="9463" max="9463" width="38.109375" style="1" customWidth="1"/>
    <col min="9464" max="9464" width="4" style="1" bestFit="1" customWidth="1"/>
    <col min="9465" max="9465" width="3.109375" style="1" customWidth="1"/>
    <col min="9466" max="9466" width="3.88671875" style="1" customWidth="1"/>
    <col min="9467" max="9467" width="6.5546875" style="1" customWidth="1"/>
    <col min="9468" max="9468" width="3.5546875" style="1" customWidth="1"/>
    <col min="9469" max="9469" width="4.44140625" style="1" customWidth="1"/>
    <col min="9470" max="9470" width="3.88671875" style="1" customWidth="1"/>
    <col min="9471" max="9471" width="0" style="1" hidden="1" customWidth="1"/>
    <col min="9472" max="9472" width="4.44140625" style="1" customWidth="1"/>
    <col min="9473" max="9473" width="4.5546875" style="1" customWidth="1"/>
    <col min="9474" max="9474" width="4.33203125" style="1" customWidth="1"/>
    <col min="9475" max="9485" width="4.88671875" style="1" customWidth="1"/>
    <col min="9486" max="9486" width="34.109375" style="1" customWidth="1"/>
    <col min="9487" max="9487" width="4.88671875" style="1" customWidth="1"/>
    <col min="9488" max="9488" width="5.44140625" style="1" customWidth="1"/>
    <col min="9489" max="9489" width="5.33203125" style="1" customWidth="1"/>
    <col min="9490" max="9490" width="13" style="1" customWidth="1"/>
    <col min="9491" max="9491" width="20.5546875" style="1" customWidth="1"/>
    <col min="9492" max="9492" width="4" style="1" bestFit="1" customWidth="1"/>
    <col min="9493" max="9718" width="11.44140625" style="1"/>
    <col min="9719" max="9719" width="38.109375" style="1" customWidth="1"/>
    <col min="9720" max="9720" width="4" style="1" bestFit="1" customWidth="1"/>
    <col min="9721" max="9721" width="3.109375" style="1" customWidth="1"/>
    <col min="9722" max="9722" width="3.88671875" style="1" customWidth="1"/>
    <col min="9723" max="9723" width="6.5546875" style="1" customWidth="1"/>
    <col min="9724" max="9724" width="3.5546875" style="1" customWidth="1"/>
    <col min="9725" max="9725" width="4.44140625" style="1" customWidth="1"/>
    <col min="9726" max="9726" width="3.88671875" style="1" customWidth="1"/>
    <col min="9727" max="9727" width="0" style="1" hidden="1" customWidth="1"/>
    <col min="9728" max="9728" width="4.44140625" style="1" customWidth="1"/>
    <col min="9729" max="9729" width="4.5546875" style="1" customWidth="1"/>
    <col min="9730" max="9730" width="4.33203125" style="1" customWidth="1"/>
    <col min="9731" max="9741" width="4.88671875" style="1" customWidth="1"/>
    <col min="9742" max="9742" width="34.109375" style="1" customWidth="1"/>
    <col min="9743" max="9743" width="4.88671875" style="1" customWidth="1"/>
    <col min="9744" max="9744" width="5.44140625" style="1" customWidth="1"/>
    <col min="9745" max="9745" width="5.33203125" style="1" customWidth="1"/>
    <col min="9746" max="9746" width="13" style="1" customWidth="1"/>
    <col min="9747" max="9747" width="20.5546875" style="1" customWidth="1"/>
    <col min="9748" max="9748" width="4" style="1" bestFit="1" customWidth="1"/>
    <col min="9749" max="9974" width="11.44140625" style="1"/>
    <col min="9975" max="9975" width="38.109375" style="1" customWidth="1"/>
    <col min="9976" max="9976" width="4" style="1" bestFit="1" customWidth="1"/>
    <col min="9977" max="9977" width="3.109375" style="1" customWidth="1"/>
    <col min="9978" max="9978" width="3.88671875" style="1" customWidth="1"/>
    <col min="9979" max="9979" width="6.5546875" style="1" customWidth="1"/>
    <col min="9980" max="9980" width="3.5546875" style="1" customWidth="1"/>
    <col min="9981" max="9981" width="4.44140625" style="1" customWidth="1"/>
    <col min="9982" max="9982" width="3.88671875" style="1" customWidth="1"/>
    <col min="9983" max="9983" width="0" style="1" hidden="1" customWidth="1"/>
    <col min="9984" max="9984" width="4.44140625" style="1" customWidth="1"/>
    <col min="9985" max="9985" width="4.5546875" style="1" customWidth="1"/>
    <col min="9986" max="9986" width="4.33203125" style="1" customWidth="1"/>
    <col min="9987" max="9997" width="4.88671875" style="1" customWidth="1"/>
    <col min="9998" max="9998" width="34.109375" style="1" customWidth="1"/>
    <col min="9999" max="9999" width="4.88671875" style="1" customWidth="1"/>
    <col min="10000" max="10000" width="5.44140625" style="1" customWidth="1"/>
    <col min="10001" max="10001" width="5.33203125" style="1" customWidth="1"/>
    <col min="10002" max="10002" width="13" style="1" customWidth="1"/>
    <col min="10003" max="10003" width="20.5546875" style="1" customWidth="1"/>
    <col min="10004" max="10004" width="4" style="1" bestFit="1" customWidth="1"/>
    <col min="10005" max="10230" width="11.44140625" style="1"/>
    <col min="10231" max="10231" width="38.109375" style="1" customWidth="1"/>
    <col min="10232" max="10232" width="4" style="1" bestFit="1" customWidth="1"/>
    <col min="10233" max="10233" width="3.109375" style="1" customWidth="1"/>
    <col min="10234" max="10234" width="3.88671875" style="1" customWidth="1"/>
    <col min="10235" max="10235" width="6.5546875" style="1" customWidth="1"/>
    <col min="10236" max="10236" width="3.5546875" style="1" customWidth="1"/>
    <col min="10237" max="10237" width="4.44140625" style="1" customWidth="1"/>
    <col min="10238" max="10238" width="3.88671875" style="1" customWidth="1"/>
    <col min="10239" max="10239" width="0" style="1" hidden="1" customWidth="1"/>
    <col min="10240" max="10240" width="4.44140625" style="1" customWidth="1"/>
    <col min="10241" max="10241" width="4.5546875" style="1" customWidth="1"/>
    <col min="10242" max="10242" width="4.33203125" style="1" customWidth="1"/>
    <col min="10243" max="10253" width="4.88671875" style="1" customWidth="1"/>
    <col min="10254" max="10254" width="34.109375" style="1" customWidth="1"/>
    <col min="10255" max="10255" width="4.88671875" style="1" customWidth="1"/>
    <col min="10256" max="10256" width="5.44140625" style="1" customWidth="1"/>
    <col min="10257" max="10257" width="5.33203125" style="1" customWidth="1"/>
    <col min="10258" max="10258" width="13" style="1" customWidth="1"/>
    <col min="10259" max="10259" width="20.5546875" style="1" customWidth="1"/>
    <col min="10260" max="10260" width="4" style="1" bestFit="1" customWidth="1"/>
    <col min="10261" max="10486" width="11.44140625" style="1"/>
    <col min="10487" max="10487" width="38.109375" style="1" customWidth="1"/>
    <col min="10488" max="10488" width="4" style="1" bestFit="1" customWidth="1"/>
    <col min="10489" max="10489" width="3.109375" style="1" customWidth="1"/>
    <col min="10490" max="10490" width="3.88671875" style="1" customWidth="1"/>
    <col min="10491" max="10491" width="6.5546875" style="1" customWidth="1"/>
    <col min="10492" max="10492" width="3.5546875" style="1" customWidth="1"/>
    <col min="10493" max="10493" width="4.44140625" style="1" customWidth="1"/>
    <col min="10494" max="10494" width="3.88671875" style="1" customWidth="1"/>
    <col min="10495" max="10495" width="0" style="1" hidden="1" customWidth="1"/>
    <col min="10496" max="10496" width="4.44140625" style="1" customWidth="1"/>
    <col min="10497" max="10497" width="4.5546875" style="1" customWidth="1"/>
    <col min="10498" max="10498" width="4.33203125" style="1" customWidth="1"/>
    <col min="10499" max="10509" width="4.88671875" style="1" customWidth="1"/>
    <col min="10510" max="10510" width="34.109375" style="1" customWidth="1"/>
    <col min="10511" max="10511" width="4.88671875" style="1" customWidth="1"/>
    <col min="10512" max="10512" width="5.44140625" style="1" customWidth="1"/>
    <col min="10513" max="10513" width="5.33203125" style="1" customWidth="1"/>
    <col min="10514" max="10514" width="13" style="1" customWidth="1"/>
    <col min="10515" max="10515" width="20.5546875" style="1" customWidth="1"/>
    <col min="10516" max="10516" width="4" style="1" bestFit="1" customWidth="1"/>
    <col min="10517" max="10742" width="11.44140625" style="1"/>
    <col min="10743" max="10743" width="38.109375" style="1" customWidth="1"/>
    <col min="10744" max="10744" width="4" style="1" bestFit="1" customWidth="1"/>
    <col min="10745" max="10745" width="3.109375" style="1" customWidth="1"/>
    <col min="10746" max="10746" width="3.88671875" style="1" customWidth="1"/>
    <col min="10747" max="10747" width="6.5546875" style="1" customWidth="1"/>
    <col min="10748" max="10748" width="3.5546875" style="1" customWidth="1"/>
    <col min="10749" max="10749" width="4.44140625" style="1" customWidth="1"/>
    <col min="10750" max="10750" width="3.88671875" style="1" customWidth="1"/>
    <col min="10751" max="10751" width="0" style="1" hidden="1" customWidth="1"/>
    <col min="10752" max="10752" width="4.44140625" style="1" customWidth="1"/>
    <col min="10753" max="10753" width="4.5546875" style="1" customWidth="1"/>
    <col min="10754" max="10754" width="4.33203125" style="1" customWidth="1"/>
    <col min="10755" max="10765" width="4.88671875" style="1" customWidth="1"/>
    <col min="10766" max="10766" width="34.109375" style="1" customWidth="1"/>
    <col min="10767" max="10767" width="4.88671875" style="1" customWidth="1"/>
    <col min="10768" max="10768" width="5.44140625" style="1" customWidth="1"/>
    <col min="10769" max="10769" width="5.33203125" style="1" customWidth="1"/>
    <col min="10770" max="10770" width="13" style="1" customWidth="1"/>
    <col min="10771" max="10771" width="20.5546875" style="1" customWidth="1"/>
    <col min="10772" max="10772" width="4" style="1" bestFit="1" customWidth="1"/>
    <col min="10773" max="10998" width="11.44140625" style="1"/>
    <col min="10999" max="10999" width="38.109375" style="1" customWidth="1"/>
    <col min="11000" max="11000" width="4" style="1" bestFit="1" customWidth="1"/>
    <col min="11001" max="11001" width="3.109375" style="1" customWidth="1"/>
    <col min="11002" max="11002" width="3.88671875" style="1" customWidth="1"/>
    <col min="11003" max="11003" width="6.5546875" style="1" customWidth="1"/>
    <col min="11004" max="11004" width="3.5546875" style="1" customWidth="1"/>
    <col min="11005" max="11005" width="4.44140625" style="1" customWidth="1"/>
    <col min="11006" max="11006" width="3.88671875" style="1" customWidth="1"/>
    <col min="11007" max="11007" width="0" style="1" hidden="1" customWidth="1"/>
    <col min="11008" max="11008" width="4.44140625" style="1" customWidth="1"/>
    <col min="11009" max="11009" width="4.5546875" style="1" customWidth="1"/>
    <col min="11010" max="11010" width="4.33203125" style="1" customWidth="1"/>
    <col min="11011" max="11021" width="4.88671875" style="1" customWidth="1"/>
    <col min="11022" max="11022" width="34.109375" style="1" customWidth="1"/>
    <col min="11023" max="11023" width="4.88671875" style="1" customWidth="1"/>
    <col min="11024" max="11024" width="5.44140625" style="1" customWidth="1"/>
    <col min="11025" max="11025" width="5.33203125" style="1" customWidth="1"/>
    <col min="11026" max="11026" width="13" style="1" customWidth="1"/>
    <col min="11027" max="11027" width="20.5546875" style="1" customWidth="1"/>
    <col min="11028" max="11028" width="4" style="1" bestFit="1" customWidth="1"/>
    <col min="11029" max="11254" width="11.44140625" style="1"/>
    <col min="11255" max="11255" width="38.109375" style="1" customWidth="1"/>
    <col min="11256" max="11256" width="4" style="1" bestFit="1" customWidth="1"/>
    <col min="11257" max="11257" width="3.109375" style="1" customWidth="1"/>
    <col min="11258" max="11258" width="3.88671875" style="1" customWidth="1"/>
    <col min="11259" max="11259" width="6.5546875" style="1" customWidth="1"/>
    <col min="11260" max="11260" width="3.5546875" style="1" customWidth="1"/>
    <col min="11261" max="11261" width="4.44140625" style="1" customWidth="1"/>
    <col min="11262" max="11262" width="3.88671875" style="1" customWidth="1"/>
    <col min="11263" max="11263" width="0" style="1" hidden="1" customWidth="1"/>
    <col min="11264" max="11264" width="4.44140625" style="1" customWidth="1"/>
    <col min="11265" max="11265" width="4.5546875" style="1" customWidth="1"/>
    <col min="11266" max="11266" width="4.33203125" style="1" customWidth="1"/>
    <col min="11267" max="11277" width="4.88671875" style="1" customWidth="1"/>
    <col min="11278" max="11278" width="34.109375" style="1" customWidth="1"/>
    <col min="11279" max="11279" width="4.88671875" style="1" customWidth="1"/>
    <col min="11280" max="11280" width="5.44140625" style="1" customWidth="1"/>
    <col min="11281" max="11281" width="5.33203125" style="1" customWidth="1"/>
    <col min="11282" max="11282" width="13" style="1" customWidth="1"/>
    <col min="11283" max="11283" width="20.5546875" style="1" customWidth="1"/>
    <col min="11284" max="11284" width="4" style="1" bestFit="1" customWidth="1"/>
    <col min="11285" max="11510" width="11.44140625" style="1"/>
    <col min="11511" max="11511" width="38.109375" style="1" customWidth="1"/>
    <col min="11512" max="11512" width="4" style="1" bestFit="1" customWidth="1"/>
    <col min="11513" max="11513" width="3.109375" style="1" customWidth="1"/>
    <col min="11514" max="11514" width="3.88671875" style="1" customWidth="1"/>
    <col min="11515" max="11515" width="6.5546875" style="1" customWidth="1"/>
    <col min="11516" max="11516" width="3.5546875" style="1" customWidth="1"/>
    <col min="11517" max="11517" width="4.44140625" style="1" customWidth="1"/>
    <col min="11518" max="11518" width="3.88671875" style="1" customWidth="1"/>
    <col min="11519" max="11519" width="0" style="1" hidden="1" customWidth="1"/>
    <col min="11520" max="11520" width="4.44140625" style="1" customWidth="1"/>
    <col min="11521" max="11521" width="4.5546875" style="1" customWidth="1"/>
    <col min="11522" max="11522" width="4.33203125" style="1" customWidth="1"/>
    <col min="11523" max="11533" width="4.88671875" style="1" customWidth="1"/>
    <col min="11534" max="11534" width="34.109375" style="1" customWidth="1"/>
    <col min="11535" max="11535" width="4.88671875" style="1" customWidth="1"/>
    <col min="11536" max="11536" width="5.44140625" style="1" customWidth="1"/>
    <col min="11537" max="11537" width="5.33203125" style="1" customWidth="1"/>
    <col min="11538" max="11538" width="13" style="1" customWidth="1"/>
    <col min="11539" max="11539" width="20.5546875" style="1" customWidth="1"/>
    <col min="11540" max="11540" width="4" style="1" bestFit="1" customWidth="1"/>
    <col min="11541" max="11766" width="11.44140625" style="1"/>
    <col min="11767" max="11767" width="38.109375" style="1" customWidth="1"/>
    <col min="11768" max="11768" width="4" style="1" bestFit="1" customWidth="1"/>
    <col min="11769" max="11769" width="3.109375" style="1" customWidth="1"/>
    <col min="11770" max="11770" width="3.88671875" style="1" customWidth="1"/>
    <col min="11771" max="11771" width="6.5546875" style="1" customWidth="1"/>
    <col min="11772" max="11772" width="3.5546875" style="1" customWidth="1"/>
    <col min="11773" max="11773" width="4.44140625" style="1" customWidth="1"/>
    <col min="11774" max="11774" width="3.88671875" style="1" customWidth="1"/>
    <col min="11775" max="11775" width="0" style="1" hidden="1" customWidth="1"/>
    <col min="11776" max="11776" width="4.44140625" style="1" customWidth="1"/>
    <col min="11777" max="11777" width="4.5546875" style="1" customWidth="1"/>
    <col min="11778" max="11778" width="4.33203125" style="1" customWidth="1"/>
    <col min="11779" max="11789" width="4.88671875" style="1" customWidth="1"/>
    <col min="11790" max="11790" width="34.109375" style="1" customWidth="1"/>
    <col min="11791" max="11791" width="4.88671875" style="1" customWidth="1"/>
    <col min="11792" max="11792" width="5.44140625" style="1" customWidth="1"/>
    <col min="11793" max="11793" width="5.33203125" style="1" customWidth="1"/>
    <col min="11794" max="11794" width="13" style="1" customWidth="1"/>
    <col min="11795" max="11795" width="20.5546875" style="1" customWidth="1"/>
    <col min="11796" max="11796" width="4" style="1" bestFit="1" customWidth="1"/>
    <col min="11797" max="12022" width="11.44140625" style="1"/>
    <col min="12023" max="12023" width="38.109375" style="1" customWidth="1"/>
    <col min="12024" max="12024" width="4" style="1" bestFit="1" customWidth="1"/>
    <col min="12025" max="12025" width="3.109375" style="1" customWidth="1"/>
    <col min="12026" max="12026" width="3.88671875" style="1" customWidth="1"/>
    <col min="12027" max="12027" width="6.5546875" style="1" customWidth="1"/>
    <col min="12028" max="12028" width="3.5546875" style="1" customWidth="1"/>
    <col min="12029" max="12029" width="4.44140625" style="1" customWidth="1"/>
    <col min="12030" max="12030" width="3.88671875" style="1" customWidth="1"/>
    <col min="12031" max="12031" width="0" style="1" hidden="1" customWidth="1"/>
    <col min="12032" max="12032" width="4.44140625" style="1" customWidth="1"/>
    <col min="12033" max="12033" width="4.5546875" style="1" customWidth="1"/>
    <col min="12034" max="12034" width="4.33203125" style="1" customWidth="1"/>
    <col min="12035" max="12045" width="4.88671875" style="1" customWidth="1"/>
    <col min="12046" max="12046" width="34.109375" style="1" customWidth="1"/>
    <col min="12047" max="12047" width="4.88671875" style="1" customWidth="1"/>
    <col min="12048" max="12048" width="5.44140625" style="1" customWidth="1"/>
    <col min="12049" max="12049" width="5.33203125" style="1" customWidth="1"/>
    <col min="12050" max="12050" width="13" style="1" customWidth="1"/>
    <col min="12051" max="12051" width="20.5546875" style="1" customWidth="1"/>
    <col min="12052" max="12052" width="4" style="1" bestFit="1" customWidth="1"/>
    <col min="12053" max="12278" width="11.44140625" style="1"/>
    <col min="12279" max="12279" width="38.109375" style="1" customWidth="1"/>
    <col min="12280" max="12280" width="4" style="1" bestFit="1" customWidth="1"/>
    <col min="12281" max="12281" width="3.109375" style="1" customWidth="1"/>
    <col min="12282" max="12282" width="3.88671875" style="1" customWidth="1"/>
    <col min="12283" max="12283" width="6.5546875" style="1" customWidth="1"/>
    <col min="12284" max="12284" width="3.5546875" style="1" customWidth="1"/>
    <col min="12285" max="12285" width="4.44140625" style="1" customWidth="1"/>
    <col min="12286" max="12286" width="3.88671875" style="1" customWidth="1"/>
    <col min="12287" max="12287" width="0" style="1" hidden="1" customWidth="1"/>
    <col min="12288" max="12288" width="4.44140625" style="1" customWidth="1"/>
    <col min="12289" max="12289" width="4.5546875" style="1" customWidth="1"/>
    <col min="12290" max="12290" width="4.33203125" style="1" customWidth="1"/>
    <col min="12291" max="12301" width="4.88671875" style="1" customWidth="1"/>
    <col min="12302" max="12302" width="34.109375" style="1" customWidth="1"/>
    <col min="12303" max="12303" width="4.88671875" style="1" customWidth="1"/>
    <col min="12304" max="12304" width="5.44140625" style="1" customWidth="1"/>
    <col min="12305" max="12305" width="5.33203125" style="1" customWidth="1"/>
    <col min="12306" max="12306" width="13" style="1" customWidth="1"/>
    <col min="12307" max="12307" width="20.5546875" style="1" customWidth="1"/>
    <col min="12308" max="12308" width="4" style="1" bestFit="1" customWidth="1"/>
    <col min="12309" max="12534" width="11.44140625" style="1"/>
    <col min="12535" max="12535" width="38.109375" style="1" customWidth="1"/>
    <col min="12536" max="12536" width="4" style="1" bestFit="1" customWidth="1"/>
    <col min="12537" max="12537" width="3.109375" style="1" customWidth="1"/>
    <col min="12538" max="12538" width="3.88671875" style="1" customWidth="1"/>
    <col min="12539" max="12539" width="6.5546875" style="1" customWidth="1"/>
    <col min="12540" max="12540" width="3.5546875" style="1" customWidth="1"/>
    <col min="12541" max="12541" width="4.44140625" style="1" customWidth="1"/>
    <col min="12542" max="12542" width="3.88671875" style="1" customWidth="1"/>
    <col min="12543" max="12543" width="0" style="1" hidden="1" customWidth="1"/>
    <col min="12544" max="12544" width="4.44140625" style="1" customWidth="1"/>
    <col min="12545" max="12545" width="4.5546875" style="1" customWidth="1"/>
    <col min="12546" max="12546" width="4.33203125" style="1" customWidth="1"/>
    <col min="12547" max="12557" width="4.88671875" style="1" customWidth="1"/>
    <col min="12558" max="12558" width="34.109375" style="1" customWidth="1"/>
    <col min="12559" max="12559" width="4.88671875" style="1" customWidth="1"/>
    <col min="12560" max="12560" width="5.44140625" style="1" customWidth="1"/>
    <col min="12561" max="12561" width="5.33203125" style="1" customWidth="1"/>
    <col min="12562" max="12562" width="13" style="1" customWidth="1"/>
    <col min="12563" max="12563" width="20.5546875" style="1" customWidth="1"/>
    <col min="12564" max="12564" width="4" style="1" bestFit="1" customWidth="1"/>
    <col min="12565" max="12790" width="11.44140625" style="1"/>
    <col min="12791" max="12791" width="38.109375" style="1" customWidth="1"/>
    <col min="12792" max="12792" width="4" style="1" bestFit="1" customWidth="1"/>
    <col min="12793" max="12793" width="3.109375" style="1" customWidth="1"/>
    <col min="12794" max="12794" width="3.88671875" style="1" customWidth="1"/>
    <col min="12795" max="12795" width="6.5546875" style="1" customWidth="1"/>
    <col min="12796" max="12796" width="3.5546875" style="1" customWidth="1"/>
    <col min="12797" max="12797" width="4.44140625" style="1" customWidth="1"/>
    <col min="12798" max="12798" width="3.88671875" style="1" customWidth="1"/>
    <col min="12799" max="12799" width="0" style="1" hidden="1" customWidth="1"/>
    <col min="12800" max="12800" width="4.44140625" style="1" customWidth="1"/>
    <col min="12801" max="12801" width="4.5546875" style="1" customWidth="1"/>
    <col min="12802" max="12802" width="4.33203125" style="1" customWidth="1"/>
    <col min="12803" max="12813" width="4.88671875" style="1" customWidth="1"/>
    <col min="12814" max="12814" width="34.109375" style="1" customWidth="1"/>
    <col min="12815" max="12815" width="4.88671875" style="1" customWidth="1"/>
    <col min="12816" max="12816" width="5.44140625" style="1" customWidth="1"/>
    <col min="12817" max="12817" width="5.33203125" style="1" customWidth="1"/>
    <col min="12818" max="12818" width="13" style="1" customWidth="1"/>
    <col min="12819" max="12819" width="20.5546875" style="1" customWidth="1"/>
    <col min="12820" max="12820" width="4" style="1" bestFit="1" customWidth="1"/>
    <col min="12821" max="13046" width="11.44140625" style="1"/>
    <col min="13047" max="13047" width="38.109375" style="1" customWidth="1"/>
    <col min="13048" max="13048" width="4" style="1" bestFit="1" customWidth="1"/>
    <col min="13049" max="13049" width="3.109375" style="1" customWidth="1"/>
    <col min="13050" max="13050" width="3.88671875" style="1" customWidth="1"/>
    <col min="13051" max="13051" width="6.5546875" style="1" customWidth="1"/>
    <col min="13052" max="13052" width="3.5546875" style="1" customWidth="1"/>
    <col min="13053" max="13053" width="4.44140625" style="1" customWidth="1"/>
    <col min="13054" max="13054" width="3.88671875" style="1" customWidth="1"/>
    <col min="13055" max="13055" width="0" style="1" hidden="1" customWidth="1"/>
    <col min="13056" max="13056" width="4.44140625" style="1" customWidth="1"/>
    <col min="13057" max="13057" width="4.5546875" style="1" customWidth="1"/>
    <col min="13058" max="13058" width="4.33203125" style="1" customWidth="1"/>
    <col min="13059" max="13069" width="4.88671875" style="1" customWidth="1"/>
    <col min="13070" max="13070" width="34.109375" style="1" customWidth="1"/>
    <col min="13071" max="13071" width="4.88671875" style="1" customWidth="1"/>
    <col min="13072" max="13072" width="5.44140625" style="1" customWidth="1"/>
    <col min="13073" max="13073" width="5.33203125" style="1" customWidth="1"/>
    <col min="13074" max="13074" width="13" style="1" customWidth="1"/>
    <col min="13075" max="13075" width="20.5546875" style="1" customWidth="1"/>
    <col min="13076" max="13076" width="4" style="1" bestFit="1" customWidth="1"/>
    <col min="13077" max="13302" width="11.44140625" style="1"/>
    <col min="13303" max="13303" width="38.109375" style="1" customWidth="1"/>
    <col min="13304" max="13304" width="4" style="1" bestFit="1" customWidth="1"/>
    <col min="13305" max="13305" width="3.109375" style="1" customWidth="1"/>
    <col min="13306" max="13306" width="3.88671875" style="1" customWidth="1"/>
    <col min="13307" max="13307" width="6.5546875" style="1" customWidth="1"/>
    <col min="13308" max="13308" width="3.5546875" style="1" customWidth="1"/>
    <col min="13309" max="13309" width="4.44140625" style="1" customWidth="1"/>
    <col min="13310" max="13310" width="3.88671875" style="1" customWidth="1"/>
    <col min="13311" max="13311" width="0" style="1" hidden="1" customWidth="1"/>
    <col min="13312" max="13312" width="4.44140625" style="1" customWidth="1"/>
    <col min="13313" max="13313" width="4.5546875" style="1" customWidth="1"/>
    <col min="13314" max="13314" width="4.33203125" style="1" customWidth="1"/>
    <col min="13315" max="13325" width="4.88671875" style="1" customWidth="1"/>
    <col min="13326" max="13326" width="34.109375" style="1" customWidth="1"/>
    <col min="13327" max="13327" width="4.88671875" style="1" customWidth="1"/>
    <col min="13328" max="13328" width="5.44140625" style="1" customWidth="1"/>
    <col min="13329" max="13329" width="5.33203125" style="1" customWidth="1"/>
    <col min="13330" max="13330" width="13" style="1" customWidth="1"/>
    <col min="13331" max="13331" width="20.5546875" style="1" customWidth="1"/>
    <col min="13332" max="13332" width="4" style="1" bestFit="1" customWidth="1"/>
    <col min="13333" max="13558" width="11.44140625" style="1"/>
    <col min="13559" max="13559" width="38.109375" style="1" customWidth="1"/>
    <col min="13560" max="13560" width="4" style="1" bestFit="1" customWidth="1"/>
    <col min="13561" max="13561" width="3.109375" style="1" customWidth="1"/>
    <col min="13562" max="13562" width="3.88671875" style="1" customWidth="1"/>
    <col min="13563" max="13563" width="6.5546875" style="1" customWidth="1"/>
    <col min="13564" max="13564" width="3.5546875" style="1" customWidth="1"/>
    <col min="13565" max="13565" width="4.44140625" style="1" customWidth="1"/>
    <col min="13566" max="13566" width="3.88671875" style="1" customWidth="1"/>
    <col min="13567" max="13567" width="0" style="1" hidden="1" customWidth="1"/>
    <col min="13568" max="13568" width="4.44140625" style="1" customWidth="1"/>
    <col min="13569" max="13569" width="4.5546875" style="1" customWidth="1"/>
    <col min="13570" max="13570" width="4.33203125" style="1" customWidth="1"/>
    <col min="13571" max="13581" width="4.88671875" style="1" customWidth="1"/>
    <col min="13582" max="13582" width="34.109375" style="1" customWidth="1"/>
    <col min="13583" max="13583" width="4.88671875" style="1" customWidth="1"/>
    <col min="13584" max="13584" width="5.44140625" style="1" customWidth="1"/>
    <col min="13585" max="13585" width="5.33203125" style="1" customWidth="1"/>
    <col min="13586" max="13586" width="13" style="1" customWidth="1"/>
    <col min="13587" max="13587" width="20.5546875" style="1" customWidth="1"/>
    <col min="13588" max="13588" width="4" style="1" bestFit="1" customWidth="1"/>
    <col min="13589" max="13814" width="11.44140625" style="1"/>
    <col min="13815" max="13815" width="38.109375" style="1" customWidth="1"/>
    <col min="13816" max="13816" width="4" style="1" bestFit="1" customWidth="1"/>
    <col min="13817" max="13817" width="3.109375" style="1" customWidth="1"/>
    <col min="13818" max="13818" width="3.88671875" style="1" customWidth="1"/>
    <col min="13819" max="13819" width="6.5546875" style="1" customWidth="1"/>
    <col min="13820" max="13820" width="3.5546875" style="1" customWidth="1"/>
    <col min="13821" max="13821" width="4.44140625" style="1" customWidth="1"/>
    <col min="13822" max="13822" width="3.88671875" style="1" customWidth="1"/>
    <col min="13823" max="13823" width="0" style="1" hidden="1" customWidth="1"/>
    <col min="13824" max="13824" width="4.44140625" style="1" customWidth="1"/>
    <col min="13825" max="13825" width="4.5546875" style="1" customWidth="1"/>
    <col min="13826" max="13826" width="4.33203125" style="1" customWidth="1"/>
    <col min="13827" max="13837" width="4.88671875" style="1" customWidth="1"/>
    <col min="13838" max="13838" width="34.109375" style="1" customWidth="1"/>
    <col min="13839" max="13839" width="4.88671875" style="1" customWidth="1"/>
    <col min="13840" max="13840" width="5.44140625" style="1" customWidth="1"/>
    <col min="13841" max="13841" width="5.33203125" style="1" customWidth="1"/>
    <col min="13842" max="13842" width="13" style="1" customWidth="1"/>
    <col min="13843" max="13843" width="20.5546875" style="1" customWidth="1"/>
    <col min="13844" max="13844" width="4" style="1" bestFit="1" customWidth="1"/>
    <col min="13845" max="14070" width="11.44140625" style="1"/>
    <col min="14071" max="14071" width="38.109375" style="1" customWidth="1"/>
    <col min="14072" max="14072" width="4" style="1" bestFit="1" customWidth="1"/>
    <col min="14073" max="14073" width="3.109375" style="1" customWidth="1"/>
    <col min="14074" max="14074" width="3.88671875" style="1" customWidth="1"/>
    <col min="14075" max="14075" width="6.5546875" style="1" customWidth="1"/>
    <col min="14076" max="14076" width="3.5546875" style="1" customWidth="1"/>
    <col min="14077" max="14077" width="4.44140625" style="1" customWidth="1"/>
    <col min="14078" max="14078" width="3.88671875" style="1" customWidth="1"/>
    <col min="14079" max="14079" width="0" style="1" hidden="1" customWidth="1"/>
    <col min="14080" max="14080" width="4.44140625" style="1" customWidth="1"/>
    <col min="14081" max="14081" width="4.5546875" style="1" customWidth="1"/>
    <col min="14082" max="14082" width="4.33203125" style="1" customWidth="1"/>
    <col min="14083" max="14093" width="4.88671875" style="1" customWidth="1"/>
    <col min="14094" max="14094" width="34.109375" style="1" customWidth="1"/>
    <col min="14095" max="14095" width="4.88671875" style="1" customWidth="1"/>
    <col min="14096" max="14096" width="5.44140625" style="1" customWidth="1"/>
    <col min="14097" max="14097" width="5.33203125" style="1" customWidth="1"/>
    <col min="14098" max="14098" width="13" style="1" customWidth="1"/>
    <col min="14099" max="14099" width="20.5546875" style="1" customWidth="1"/>
    <col min="14100" max="14100" width="4" style="1" bestFit="1" customWidth="1"/>
    <col min="14101" max="14326" width="11.44140625" style="1"/>
    <col min="14327" max="14327" width="38.109375" style="1" customWidth="1"/>
    <col min="14328" max="14328" width="4" style="1" bestFit="1" customWidth="1"/>
    <col min="14329" max="14329" width="3.109375" style="1" customWidth="1"/>
    <col min="14330" max="14330" width="3.88671875" style="1" customWidth="1"/>
    <col min="14331" max="14331" width="6.5546875" style="1" customWidth="1"/>
    <col min="14332" max="14332" width="3.5546875" style="1" customWidth="1"/>
    <col min="14333" max="14333" width="4.44140625" style="1" customWidth="1"/>
    <col min="14334" max="14334" width="3.88671875" style="1" customWidth="1"/>
    <col min="14335" max="14335" width="0" style="1" hidden="1" customWidth="1"/>
    <col min="14336" max="14336" width="4.44140625" style="1" customWidth="1"/>
    <col min="14337" max="14337" width="4.5546875" style="1" customWidth="1"/>
    <col min="14338" max="14338" width="4.33203125" style="1" customWidth="1"/>
    <col min="14339" max="14349" width="4.88671875" style="1" customWidth="1"/>
    <col min="14350" max="14350" width="34.109375" style="1" customWidth="1"/>
    <col min="14351" max="14351" width="4.88671875" style="1" customWidth="1"/>
    <col min="14352" max="14352" width="5.44140625" style="1" customWidth="1"/>
    <col min="14353" max="14353" width="5.33203125" style="1" customWidth="1"/>
    <col min="14354" max="14354" width="13" style="1" customWidth="1"/>
    <col min="14355" max="14355" width="20.5546875" style="1" customWidth="1"/>
    <col min="14356" max="14356" width="4" style="1" bestFit="1" customWidth="1"/>
    <col min="14357" max="14582" width="11.44140625" style="1"/>
    <col min="14583" max="14583" width="38.109375" style="1" customWidth="1"/>
    <col min="14584" max="14584" width="4" style="1" bestFit="1" customWidth="1"/>
    <col min="14585" max="14585" width="3.109375" style="1" customWidth="1"/>
    <col min="14586" max="14586" width="3.88671875" style="1" customWidth="1"/>
    <col min="14587" max="14587" width="6.5546875" style="1" customWidth="1"/>
    <col min="14588" max="14588" width="3.5546875" style="1" customWidth="1"/>
    <col min="14589" max="14589" width="4.44140625" style="1" customWidth="1"/>
    <col min="14590" max="14590" width="3.88671875" style="1" customWidth="1"/>
    <col min="14591" max="14591" width="0" style="1" hidden="1" customWidth="1"/>
    <col min="14592" max="14592" width="4.44140625" style="1" customWidth="1"/>
    <col min="14593" max="14593" width="4.5546875" style="1" customWidth="1"/>
    <col min="14594" max="14594" width="4.33203125" style="1" customWidth="1"/>
    <col min="14595" max="14605" width="4.88671875" style="1" customWidth="1"/>
    <col min="14606" max="14606" width="34.109375" style="1" customWidth="1"/>
    <col min="14607" max="14607" width="4.88671875" style="1" customWidth="1"/>
    <col min="14608" max="14608" width="5.44140625" style="1" customWidth="1"/>
    <col min="14609" max="14609" width="5.33203125" style="1" customWidth="1"/>
    <col min="14610" max="14610" width="13" style="1" customWidth="1"/>
    <col min="14611" max="14611" width="20.5546875" style="1" customWidth="1"/>
    <col min="14612" max="14612" width="4" style="1" bestFit="1" customWidth="1"/>
    <col min="14613" max="14838" width="11.44140625" style="1"/>
    <col min="14839" max="14839" width="38.109375" style="1" customWidth="1"/>
    <col min="14840" max="14840" width="4" style="1" bestFit="1" customWidth="1"/>
    <col min="14841" max="14841" width="3.109375" style="1" customWidth="1"/>
    <col min="14842" max="14842" width="3.88671875" style="1" customWidth="1"/>
    <col min="14843" max="14843" width="6.5546875" style="1" customWidth="1"/>
    <col min="14844" max="14844" width="3.5546875" style="1" customWidth="1"/>
    <col min="14845" max="14845" width="4.44140625" style="1" customWidth="1"/>
    <col min="14846" max="14846" width="3.88671875" style="1" customWidth="1"/>
    <col min="14847" max="14847" width="0" style="1" hidden="1" customWidth="1"/>
    <col min="14848" max="14848" width="4.44140625" style="1" customWidth="1"/>
    <col min="14849" max="14849" width="4.5546875" style="1" customWidth="1"/>
    <col min="14850" max="14850" width="4.33203125" style="1" customWidth="1"/>
    <col min="14851" max="14861" width="4.88671875" style="1" customWidth="1"/>
    <col min="14862" max="14862" width="34.109375" style="1" customWidth="1"/>
    <col min="14863" max="14863" width="4.88671875" style="1" customWidth="1"/>
    <col min="14864" max="14864" width="5.44140625" style="1" customWidth="1"/>
    <col min="14865" max="14865" width="5.33203125" style="1" customWidth="1"/>
    <col min="14866" max="14866" width="13" style="1" customWidth="1"/>
    <col min="14867" max="14867" width="20.5546875" style="1" customWidth="1"/>
    <col min="14868" max="14868" width="4" style="1" bestFit="1" customWidth="1"/>
    <col min="14869" max="15094" width="11.44140625" style="1"/>
    <col min="15095" max="15095" width="38.109375" style="1" customWidth="1"/>
    <col min="15096" max="15096" width="4" style="1" bestFit="1" customWidth="1"/>
    <col min="15097" max="15097" width="3.109375" style="1" customWidth="1"/>
    <col min="15098" max="15098" width="3.88671875" style="1" customWidth="1"/>
    <col min="15099" max="15099" width="6.5546875" style="1" customWidth="1"/>
    <col min="15100" max="15100" width="3.5546875" style="1" customWidth="1"/>
    <col min="15101" max="15101" width="4.44140625" style="1" customWidth="1"/>
    <col min="15102" max="15102" width="3.88671875" style="1" customWidth="1"/>
    <col min="15103" max="15103" width="0" style="1" hidden="1" customWidth="1"/>
    <col min="15104" max="15104" width="4.44140625" style="1" customWidth="1"/>
    <col min="15105" max="15105" width="4.5546875" style="1" customWidth="1"/>
    <col min="15106" max="15106" width="4.33203125" style="1" customWidth="1"/>
    <col min="15107" max="15117" width="4.88671875" style="1" customWidth="1"/>
    <col min="15118" max="15118" width="34.109375" style="1" customWidth="1"/>
    <col min="15119" max="15119" width="4.88671875" style="1" customWidth="1"/>
    <col min="15120" max="15120" width="5.44140625" style="1" customWidth="1"/>
    <col min="15121" max="15121" width="5.33203125" style="1" customWidth="1"/>
    <col min="15122" max="15122" width="13" style="1" customWidth="1"/>
    <col min="15123" max="15123" width="20.5546875" style="1" customWidth="1"/>
    <col min="15124" max="15124" width="4" style="1" bestFit="1" customWidth="1"/>
    <col min="15125" max="15350" width="11.44140625" style="1"/>
    <col min="15351" max="15351" width="38.109375" style="1" customWidth="1"/>
    <col min="15352" max="15352" width="4" style="1" bestFit="1" customWidth="1"/>
    <col min="15353" max="15353" width="3.109375" style="1" customWidth="1"/>
    <col min="15354" max="15354" width="3.88671875" style="1" customWidth="1"/>
    <col min="15355" max="15355" width="6.5546875" style="1" customWidth="1"/>
    <col min="15356" max="15356" width="3.5546875" style="1" customWidth="1"/>
    <col min="15357" max="15357" width="4.44140625" style="1" customWidth="1"/>
    <col min="15358" max="15358" width="3.88671875" style="1" customWidth="1"/>
    <col min="15359" max="15359" width="0" style="1" hidden="1" customWidth="1"/>
    <col min="15360" max="15360" width="4.44140625" style="1" customWidth="1"/>
    <col min="15361" max="15361" width="4.5546875" style="1" customWidth="1"/>
    <col min="15362" max="15362" width="4.33203125" style="1" customWidth="1"/>
    <col min="15363" max="15373" width="4.88671875" style="1" customWidth="1"/>
    <col min="15374" max="15374" width="34.109375" style="1" customWidth="1"/>
    <col min="15375" max="15375" width="4.88671875" style="1" customWidth="1"/>
    <col min="15376" max="15376" width="5.44140625" style="1" customWidth="1"/>
    <col min="15377" max="15377" width="5.33203125" style="1" customWidth="1"/>
    <col min="15378" max="15378" width="13" style="1" customWidth="1"/>
    <col min="15379" max="15379" width="20.5546875" style="1" customWidth="1"/>
    <col min="15380" max="15380" width="4" style="1" bestFit="1" customWidth="1"/>
    <col min="15381" max="15606" width="11.44140625" style="1"/>
    <col min="15607" max="15607" width="38.109375" style="1" customWidth="1"/>
    <col min="15608" max="15608" width="4" style="1" bestFit="1" customWidth="1"/>
    <col min="15609" max="15609" width="3.109375" style="1" customWidth="1"/>
    <col min="15610" max="15610" width="3.88671875" style="1" customWidth="1"/>
    <col min="15611" max="15611" width="6.5546875" style="1" customWidth="1"/>
    <col min="15612" max="15612" width="3.5546875" style="1" customWidth="1"/>
    <col min="15613" max="15613" width="4.44140625" style="1" customWidth="1"/>
    <col min="15614" max="15614" width="3.88671875" style="1" customWidth="1"/>
    <col min="15615" max="15615" width="0" style="1" hidden="1" customWidth="1"/>
    <col min="15616" max="15616" width="4.44140625" style="1" customWidth="1"/>
    <col min="15617" max="15617" width="4.5546875" style="1" customWidth="1"/>
    <col min="15618" max="15618" width="4.33203125" style="1" customWidth="1"/>
    <col min="15619" max="15629" width="4.88671875" style="1" customWidth="1"/>
    <col min="15630" max="15630" width="34.109375" style="1" customWidth="1"/>
    <col min="15631" max="15631" width="4.88671875" style="1" customWidth="1"/>
    <col min="15632" max="15632" width="5.44140625" style="1" customWidth="1"/>
    <col min="15633" max="15633" width="5.33203125" style="1" customWidth="1"/>
    <col min="15634" max="15634" width="13" style="1" customWidth="1"/>
    <col min="15635" max="15635" width="20.5546875" style="1" customWidth="1"/>
    <col min="15636" max="15636" width="4" style="1" bestFit="1" customWidth="1"/>
    <col min="15637" max="15862" width="11.44140625" style="1"/>
    <col min="15863" max="15863" width="38.109375" style="1" customWidth="1"/>
    <col min="15864" max="15864" width="4" style="1" bestFit="1" customWidth="1"/>
    <col min="15865" max="15865" width="3.109375" style="1" customWidth="1"/>
    <col min="15866" max="15866" width="3.88671875" style="1" customWidth="1"/>
    <col min="15867" max="15867" width="6.5546875" style="1" customWidth="1"/>
    <col min="15868" max="15868" width="3.5546875" style="1" customWidth="1"/>
    <col min="15869" max="15869" width="4.44140625" style="1" customWidth="1"/>
    <col min="15870" max="15870" width="3.88671875" style="1" customWidth="1"/>
    <col min="15871" max="15871" width="0" style="1" hidden="1" customWidth="1"/>
    <col min="15872" max="15872" width="4.44140625" style="1" customWidth="1"/>
    <col min="15873" max="15873" width="4.5546875" style="1" customWidth="1"/>
    <col min="15874" max="15874" width="4.33203125" style="1" customWidth="1"/>
    <col min="15875" max="15885" width="4.88671875" style="1" customWidth="1"/>
    <col min="15886" max="15886" width="34.109375" style="1" customWidth="1"/>
    <col min="15887" max="15887" width="4.88671875" style="1" customWidth="1"/>
    <col min="15888" max="15888" width="5.44140625" style="1" customWidth="1"/>
    <col min="15889" max="15889" width="5.33203125" style="1" customWidth="1"/>
    <col min="15890" max="15890" width="13" style="1" customWidth="1"/>
    <col min="15891" max="15891" width="20.5546875" style="1" customWidth="1"/>
    <col min="15892" max="15892" width="4" style="1" bestFit="1" customWidth="1"/>
    <col min="15893" max="16118" width="11.44140625" style="1"/>
    <col min="16119" max="16119" width="38.109375" style="1" customWidth="1"/>
    <col min="16120" max="16120" width="4" style="1" bestFit="1" customWidth="1"/>
    <col min="16121" max="16121" width="3.109375" style="1" customWidth="1"/>
    <col min="16122" max="16122" width="3.88671875" style="1" customWidth="1"/>
    <col min="16123" max="16123" width="6.5546875" style="1" customWidth="1"/>
    <col min="16124" max="16124" width="3.5546875" style="1" customWidth="1"/>
    <col min="16125" max="16125" width="4.44140625" style="1" customWidth="1"/>
    <col min="16126" max="16126" width="3.88671875" style="1" customWidth="1"/>
    <col min="16127" max="16127" width="0" style="1" hidden="1" customWidth="1"/>
    <col min="16128" max="16128" width="4.44140625" style="1" customWidth="1"/>
    <col min="16129" max="16129" width="4.5546875" style="1" customWidth="1"/>
    <col min="16130" max="16130" width="4.33203125" style="1" customWidth="1"/>
    <col min="16131" max="16141" width="4.88671875" style="1" customWidth="1"/>
    <col min="16142" max="16142" width="34.109375" style="1" customWidth="1"/>
    <col min="16143" max="16143" width="4.88671875" style="1" customWidth="1"/>
    <col min="16144" max="16144" width="5.44140625" style="1" customWidth="1"/>
    <col min="16145" max="16145" width="5.33203125" style="1" customWidth="1"/>
    <col min="16146" max="16146" width="13" style="1" customWidth="1"/>
    <col min="16147" max="16147" width="20.5546875" style="1" customWidth="1"/>
    <col min="16148" max="16148" width="4" style="1" bestFit="1" customWidth="1"/>
    <col min="16149" max="16384" width="11.44140625" style="1"/>
  </cols>
  <sheetData>
    <row r="1" spans="1:20" ht="19.5" customHeight="1" thickBot="1" x14ac:dyDescent="0.35">
      <c r="A1" s="212" t="s">
        <v>135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4"/>
    </row>
    <row r="2" spans="1:20" ht="15" customHeight="1" x14ac:dyDescent="0.3">
      <c r="A2" s="216" t="s">
        <v>0</v>
      </c>
      <c r="B2" s="218" t="s">
        <v>42</v>
      </c>
      <c r="C2" s="219"/>
      <c r="D2" s="220"/>
      <c r="E2" s="221" t="s">
        <v>1</v>
      </c>
      <c r="F2" s="221" t="s">
        <v>2</v>
      </c>
      <c r="G2" s="222" t="s">
        <v>3</v>
      </c>
      <c r="H2" s="206" t="s">
        <v>43</v>
      </c>
      <c r="I2" s="208" t="s">
        <v>4</v>
      </c>
      <c r="J2" s="210" t="s">
        <v>4</v>
      </c>
      <c r="K2" s="200" t="s">
        <v>5</v>
      </c>
      <c r="L2" s="204" t="s">
        <v>6</v>
      </c>
      <c r="M2" s="202" t="s">
        <v>7</v>
      </c>
      <c r="N2" s="198" t="s">
        <v>44</v>
      </c>
      <c r="O2" s="196" t="s">
        <v>8</v>
      </c>
      <c r="P2" s="198" t="s">
        <v>9</v>
      </c>
      <c r="Q2" s="198" t="s">
        <v>45</v>
      </c>
      <c r="R2" s="200" t="s">
        <v>10</v>
      </c>
    </row>
    <row r="3" spans="1:20" ht="15" thickBot="1" x14ac:dyDescent="0.35">
      <c r="A3" s="217"/>
      <c r="B3" s="47" t="s">
        <v>11</v>
      </c>
      <c r="C3" s="48" t="s">
        <v>12</v>
      </c>
      <c r="D3" s="49" t="s">
        <v>13</v>
      </c>
      <c r="E3" s="221"/>
      <c r="F3" s="221"/>
      <c r="G3" s="222"/>
      <c r="H3" s="207"/>
      <c r="I3" s="209"/>
      <c r="J3" s="211"/>
      <c r="K3" s="201"/>
      <c r="L3" s="205"/>
      <c r="M3" s="203"/>
      <c r="N3" s="199"/>
      <c r="O3" s="197"/>
      <c r="P3" s="199"/>
      <c r="Q3" s="199"/>
      <c r="R3" s="201"/>
    </row>
    <row r="4" spans="1:20" s="2" customFormat="1" x14ac:dyDescent="0.3">
      <c r="A4" s="64" t="s">
        <v>14</v>
      </c>
      <c r="B4" s="65">
        <f t="shared" ref="B4:J4" si="0">SUM(B5:B9)</f>
        <v>10</v>
      </c>
      <c r="C4" s="66">
        <f t="shared" si="0"/>
        <v>11</v>
      </c>
      <c r="D4" s="67">
        <f t="shared" si="0"/>
        <v>0</v>
      </c>
      <c r="E4" s="68">
        <f t="shared" si="0"/>
        <v>21</v>
      </c>
      <c r="F4" s="69">
        <f t="shared" si="0"/>
        <v>3</v>
      </c>
      <c r="G4" s="69">
        <f t="shared" si="0"/>
        <v>31</v>
      </c>
      <c r="H4" s="70">
        <f t="shared" si="0"/>
        <v>52</v>
      </c>
      <c r="I4" s="71">
        <f t="shared" si="0"/>
        <v>30.199999999999996</v>
      </c>
      <c r="J4" s="174">
        <f t="shared" si="0"/>
        <v>27</v>
      </c>
      <c r="K4" s="72"/>
      <c r="L4" s="73"/>
      <c r="M4" s="74"/>
      <c r="N4" s="75"/>
      <c r="O4" s="76"/>
      <c r="P4" s="77"/>
      <c r="Q4" s="76"/>
      <c r="R4" s="78"/>
      <c r="S4" s="79"/>
      <c r="T4" s="3"/>
    </row>
    <row r="5" spans="1:20" ht="15.6" x14ac:dyDescent="0.3">
      <c r="A5" s="80" t="s">
        <v>46</v>
      </c>
      <c r="B5" s="81">
        <v>1</v>
      </c>
      <c r="C5" s="82">
        <v>1</v>
      </c>
      <c r="D5" s="83"/>
      <c r="E5" s="84">
        <f>SUM(B5:D5)</f>
        <v>2</v>
      </c>
      <c r="F5" s="85">
        <v>0</v>
      </c>
      <c r="G5" s="95">
        <f>(B5*2)+(C5*1)+(D5*1)</f>
        <v>3</v>
      </c>
      <c r="H5" s="146">
        <f>E5+G5</f>
        <v>5</v>
      </c>
      <c r="I5" s="86">
        <v>2</v>
      </c>
      <c r="J5" s="175">
        <f>ROUND(((B5*1.5)+C5+D5),0)</f>
        <v>3</v>
      </c>
      <c r="K5" s="87" t="s">
        <v>40</v>
      </c>
      <c r="L5" s="88" t="s">
        <v>15</v>
      </c>
      <c r="M5" s="89" t="s">
        <v>16</v>
      </c>
      <c r="N5" s="90"/>
      <c r="O5" s="91" t="s">
        <v>34</v>
      </c>
      <c r="P5" s="14"/>
      <c r="Q5" s="14"/>
      <c r="R5" s="52" t="s">
        <v>119</v>
      </c>
      <c r="S5" s="92"/>
      <c r="T5" s="4"/>
    </row>
    <row r="6" spans="1:20" ht="27.6" x14ac:dyDescent="0.3">
      <c r="A6" s="93" t="s">
        <v>47</v>
      </c>
      <c r="B6" s="94">
        <v>2</v>
      </c>
      <c r="C6" s="95">
        <v>1</v>
      </c>
      <c r="D6" s="83"/>
      <c r="E6" s="84">
        <f t="shared" ref="E6:E49" si="1">SUM(B6:D6)</f>
        <v>3</v>
      </c>
      <c r="F6" s="85">
        <v>0</v>
      </c>
      <c r="G6" s="95">
        <f t="shared" ref="G6:G59" si="2">(B6*2)+(C6*1)+(D6*1)</f>
        <v>5</v>
      </c>
      <c r="H6" s="146">
        <f t="shared" ref="H6:H59" si="3">E6+G6</f>
        <v>8</v>
      </c>
      <c r="I6" s="86">
        <f t="shared" ref="I6:I57" si="4">IF(K6="c",16*H6/30,IF(K6="cr",18*H6/30,IF(K6="fr",18*H6/30,"error")))</f>
        <v>4.8</v>
      </c>
      <c r="J6" s="175">
        <f t="shared" ref="J6:J57" si="5">ROUND(((B6*1.5)+C6+D6),0)</f>
        <v>4</v>
      </c>
      <c r="K6" s="9" t="s">
        <v>40</v>
      </c>
      <c r="L6" s="5" t="s">
        <v>15</v>
      </c>
      <c r="M6" s="89" t="s">
        <v>21</v>
      </c>
      <c r="N6" s="90"/>
      <c r="O6" s="51"/>
      <c r="P6" s="6"/>
      <c r="Q6" s="6" t="s">
        <v>34</v>
      </c>
      <c r="R6" s="38" t="s">
        <v>41</v>
      </c>
      <c r="T6" s="4"/>
    </row>
    <row r="7" spans="1:20" ht="15.6" x14ac:dyDescent="0.3">
      <c r="A7" s="10" t="s">
        <v>19</v>
      </c>
      <c r="B7" s="94">
        <v>2</v>
      </c>
      <c r="C7" s="95">
        <v>5</v>
      </c>
      <c r="D7" s="83"/>
      <c r="E7" s="84">
        <f t="shared" si="1"/>
        <v>7</v>
      </c>
      <c r="F7" s="85">
        <v>1</v>
      </c>
      <c r="G7" s="95">
        <f t="shared" si="2"/>
        <v>9</v>
      </c>
      <c r="H7" s="146">
        <f t="shared" si="3"/>
        <v>16</v>
      </c>
      <c r="I7" s="86">
        <f>IF(K7="c",16*H7/30,IF(K7="cr",18*H7/30,IF(K7="fr",18*H7/30,"error")))</f>
        <v>9.6</v>
      </c>
      <c r="J7" s="175">
        <f t="shared" si="5"/>
        <v>8</v>
      </c>
      <c r="K7" s="9" t="s">
        <v>40</v>
      </c>
      <c r="L7" s="5" t="s">
        <v>15</v>
      </c>
      <c r="M7" s="89" t="s">
        <v>18</v>
      </c>
      <c r="N7" s="90"/>
      <c r="O7" s="37"/>
      <c r="P7" s="6"/>
      <c r="Q7" s="6" t="s">
        <v>34</v>
      </c>
      <c r="R7" s="35" t="s">
        <v>48</v>
      </c>
      <c r="T7" s="4"/>
    </row>
    <row r="8" spans="1:20" ht="15.6" x14ac:dyDescent="0.3">
      <c r="A8" s="10" t="s">
        <v>23</v>
      </c>
      <c r="B8" s="94">
        <v>4</v>
      </c>
      <c r="C8" s="95">
        <v>1</v>
      </c>
      <c r="D8" s="137"/>
      <c r="E8" s="138">
        <f t="shared" si="1"/>
        <v>5</v>
      </c>
      <c r="F8" s="85">
        <v>1</v>
      </c>
      <c r="G8" s="95">
        <f t="shared" si="2"/>
        <v>9</v>
      </c>
      <c r="H8" s="146">
        <f t="shared" si="3"/>
        <v>14</v>
      </c>
      <c r="I8" s="86">
        <f t="shared" si="4"/>
        <v>8.4</v>
      </c>
      <c r="J8" s="175">
        <f t="shared" si="5"/>
        <v>7</v>
      </c>
      <c r="K8" s="9" t="s">
        <v>40</v>
      </c>
      <c r="L8" s="5" t="s">
        <v>15</v>
      </c>
      <c r="M8" s="96" t="s">
        <v>16</v>
      </c>
      <c r="N8" s="90"/>
      <c r="O8" s="37"/>
      <c r="P8" s="6"/>
      <c r="Q8" s="6" t="s">
        <v>34</v>
      </c>
      <c r="R8" s="35" t="s">
        <v>48</v>
      </c>
      <c r="S8" s="97"/>
      <c r="T8" s="4"/>
    </row>
    <row r="9" spans="1:20" ht="16.2" thickBot="1" x14ac:dyDescent="0.35">
      <c r="A9" s="11" t="s">
        <v>17</v>
      </c>
      <c r="B9" s="94">
        <v>1</v>
      </c>
      <c r="C9" s="95">
        <v>3</v>
      </c>
      <c r="D9" s="137"/>
      <c r="E9" s="138">
        <f t="shared" si="1"/>
        <v>4</v>
      </c>
      <c r="F9" s="138">
        <v>1</v>
      </c>
      <c r="G9" s="95">
        <f t="shared" si="2"/>
        <v>5</v>
      </c>
      <c r="H9" s="146">
        <f t="shared" si="3"/>
        <v>9</v>
      </c>
      <c r="I9" s="86">
        <f t="shared" si="4"/>
        <v>5.4</v>
      </c>
      <c r="J9" s="176">
        <f t="shared" si="5"/>
        <v>5</v>
      </c>
      <c r="K9" s="9" t="s">
        <v>40</v>
      </c>
      <c r="L9" s="12" t="s">
        <v>15</v>
      </c>
      <c r="M9" s="89" t="s">
        <v>18</v>
      </c>
      <c r="N9" s="98"/>
      <c r="O9" s="99"/>
      <c r="P9" s="6"/>
      <c r="Q9" s="7" t="s">
        <v>34</v>
      </c>
      <c r="R9" s="50" t="s">
        <v>48</v>
      </c>
      <c r="S9" s="97"/>
      <c r="T9" s="4"/>
    </row>
    <row r="10" spans="1:20" s="2" customFormat="1" x14ac:dyDescent="0.3">
      <c r="A10" s="100" t="s">
        <v>22</v>
      </c>
      <c r="B10" s="101">
        <f t="shared" ref="B10:J10" si="6">SUM(B11:B16)</f>
        <v>14</v>
      </c>
      <c r="C10" s="102">
        <f t="shared" si="6"/>
        <v>10</v>
      </c>
      <c r="D10" s="103">
        <f t="shared" si="6"/>
        <v>0</v>
      </c>
      <c r="E10" s="104">
        <f t="shared" si="6"/>
        <v>24</v>
      </c>
      <c r="F10" s="102">
        <f t="shared" si="6"/>
        <v>4</v>
      </c>
      <c r="G10" s="102">
        <f t="shared" si="6"/>
        <v>38</v>
      </c>
      <c r="H10" s="105">
        <f t="shared" si="6"/>
        <v>62</v>
      </c>
      <c r="I10" s="105">
        <f t="shared" si="6"/>
        <v>35.733333333333334</v>
      </c>
      <c r="J10" s="177">
        <f t="shared" si="6"/>
        <v>32</v>
      </c>
      <c r="K10" s="106"/>
      <c r="L10" s="107"/>
      <c r="M10" s="108"/>
      <c r="N10" s="75"/>
      <c r="O10" s="76"/>
      <c r="P10" s="76"/>
      <c r="Q10" s="76"/>
      <c r="R10" s="109"/>
      <c r="S10" s="79"/>
      <c r="T10" s="3"/>
    </row>
    <row r="11" spans="1:20" ht="15.6" x14ac:dyDescent="0.3">
      <c r="A11" s="80" t="s">
        <v>24</v>
      </c>
      <c r="B11" s="81">
        <v>1</v>
      </c>
      <c r="C11" s="82">
        <v>1</v>
      </c>
      <c r="D11" s="83"/>
      <c r="E11" s="84">
        <f t="shared" si="1"/>
        <v>2</v>
      </c>
      <c r="F11" s="85">
        <v>0</v>
      </c>
      <c r="G11" s="95">
        <f t="shared" si="2"/>
        <v>3</v>
      </c>
      <c r="H11" s="146">
        <f t="shared" si="3"/>
        <v>5</v>
      </c>
      <c r="I11" s="86">
        <v>2</v>
      </c>
      <c r="J11" s="175">
        <f t="shared" si="5"/>
        <v>3</v>
      </c>
      <c r="K11" s="111" t="s">
        <v>40</v>
      </c>
      <c r="L11" s="88" t="s">
        <v>15</v>
      </c>
      <c r="M11" s="111" t="s">
        <v>16</v>
      </c>
      <c r="N11" s="36" t="s">
        <v>46</v>
      </c>
      <c r="O11" s="91" t="s">
        <v>34</v>
      </c>
      <c r="P11" s="14"/>
      <c r="Q11" s="14"/>
      <c r="R11" s="52" t="s">
        <v>119</v>
      </c>
      <c r="S11" s="97"/>
      <c r="T11" s="8"/>
    </row>
    <row r="12" spans="1:20" ht="15.6" x14ac:dyDescent="0.3">
      <c r="A12" s="93" t="s">
        <v>20</v>
      </c>
      <c r="B12" s="81">
        <v>2</v>
      </c>
      <c r="C12" s="82">
        <v>2</v>
      </c>
      <c r="D12" s="83"/>
      <c r="E12" s="84">
        <f t="shared" si="1"/>
        <v>4</v>
      </c>
      <c r="F12" s="85">
        <v>1</v>
      </c>
      <c r="G12" s="95">
        <f t="shared" si="2"/>
        <v>6</v>
      </c>
      <c r="H12" s="146">
        <f t="shared" si="3"/>
        <v>10</v>
      </c>
      <c r="I12" s="86">
        <f t="shared" si="4"/>
        <v>6</v>
      </c>
      <c r="J12" s="175">
        <f t="shared" si="5"/>
        <v>5</v>
      </c>
      <c r="K12" s="112" t="s">
        <v>40</v>
      </c>
      <c r="L12" s="5" t="s">
        <v>15</v>
      </c>
      <c r="M12" s="112" t="s">
        <v>21</v>
      </c>
      <c r="N12" s="113"/>
      <c r="O12" s="37"/>
      <c r="P12" s="6"/>
      <c r="Q12" s="6" t="s">
        <v>34</v>
      </c>
      <c r="R12" s="35" t="s">
        <v>48</v>
      </c>
      <c r="S12" s="97"/>
      <c r="T12" s="8"/>
    </row>
    <row r="13" spans="1:20" ht="27.6" x14ac:dyDescent="0.3">
      <c r="A13" s="93" t="s">
        <v>49</v>
      </c>
      <c r="B13" s="94">
        <v>2</v>
      </c>
      <c r="C13" s="95">
        <v>1</v>
      </c>
      <c r="D13" s="137"/>
      <c r="E13" s="138">
        <f t="shared" si="1"/>
        <v>3</v>
      </c>
      <c r="F13" s="85">
        <v>0</v>
      </c>
      <c r="G13" s="95">
        <f t="shared" si="2"/>
        <v>5</v>
      </c>
      <c r="H13" s="146">
        <f t="shared" si="3"/>
        <v>8</v>
      </c>
      <c r="I13" s="86">
        <f t="shared" si="4"/>
        <v>4.8</v>
      </c>
      <c r="J13" s="175">
        <f t="shared" si="5"/>
        <v>4</v>
      </c>
      <c r="K13" s="112" t="s">
        <v>40</v>
      </c>
      <c r="L13" s="5" t="s">
        <v>15</v>
      </c>
      <c r="M13" s="89" t="s">
        <v>21</v>
      </c>
      <c r="N13" s="114" t="s">
        <v>47</v>
      </c>
      <c r="O13" s="37"/>
      <c r="P13" s="6"/>
      <c r="Q13" s="6" t="s">
        <v>34</v>
      </c>
      <c r="R13" s="38" t="s">
        <v>50</v>
      </c>
      <c r="S13" s="97"/>
      <c r="T13" s="8"/>
    </row>
    <row r="14" spans="1:20" ht="15.6" x14ac:dyDescent="0.3">
      <c r="A14" s="10" t="s">
        <v>26</v>
      </c>
      <c r="B14" s="94">
        <v>4</v>
      </c>
      <c r="C14" s="95">
        <v>1</v>
      </c>
      <c r="D14" s="137"/>
      <c r="E14" s="138">
        <f t="shared" si="1"/>
        <v>5</v>
      </c>
      <c r="F14" s="85">
        <v>1</v>
      </c>
      <c r="G14" s="95">
        <f t="shared" si="2"/>
        <v>9</v>
      </c>
      <c r="H14" s="146">
        <f t="shared" si="3"/>
        <v>14</v>
      </c>
      <c r="I14" s="86">
        <f t="shared" si="4"/>
        <v>8.4</v>
      </c>
      <c r="J14" s="175">
        <f t="shared" si="5"/>
        <v>7</v>
      </c>
      <c r="K14" s="112" t="s">
        <v>40</v>
      </c>
      <c r="L14" s="5" t="s">
        <v>15</v>
      </c>
      <c r="M14" s="96" t="s">
        <v>16</v>
      </c>
      <c r="N14" s="113"/>
      <c r="O14" s="6"/>
      <c r="P14" s="6"/>
      <c r="Q14" s="6" t="s">
        <v>34</v>
      </c>
      <c r="R14" s="38" t="s">
        <v>48</v>
      </c>
      <c r="S14" s="97"/>
      <c r="T14" s="8"/>
    </row>
    <row r="15" spans="1:20" ht="15.6" x14ac:dyDescent="0.3">
      <c r="A15" s="10" t="s">
        <v>51</v>
      </c>
      <c r="B15" s="94">
        <v>4</v>
      </c>
      <c r="C15" s="95">
        <v>3</v>
      </c>
      <c r="D15" s="137"/>
      <c r="E15" s="138">
        <f t="shared" si="1"/>
        <v>7</v>
      </c>
      <c r="F15" s="85">
        <v>2</v>
      </c>
      <c r="G15" s="95">
        <f t="shared" si="2"/>
        <v>11</v>
      </c>
      <c r="H15" s="146">
        <f t="shared" si="3"/>
        <v>18</v>
      </c>
      <c r="I15" s="86">
        <f t="shared" si="4"/>
        <v>10.8</v>
      </c>
      <c r="J15" s="175">
        <f t="shared" si="5"/>
        <v>9</v>
      </c>
      <c r="K15" s="112" t="s">
        <v>40</v>
      </c>
      <c r="L15" s="5" t="s">
        <v>15</v>
      </c>
      <c r="M15" s="89" t="s">
        <v>21</v>
      </c>
      <c r="N15" s="115" t="s">
        <v>19</v>
      </c>
      <c r="O15" s="6"/>
      <c r="P15" s="6"/>
      <c r="Q15" s="6"/>
      <c r="R15" s="35"/>
      <c r="S15" s="97"/>
      <c r="T15" s="8"/>
    </row>
    <row r="16" spans="1:20" ht="16.2" thickBot="1" x14ac:dyDescent="0.35">
      <c r="A16" s="11" t="s">
        <v>52</v>
      </c>
      <c r="B16" s="94">
        <v>1</v>
      </c>
      <c r="C16" s="95">
        <v>2</v>
      </c>
      <c r="D16" s="137"/>
      <c r="E16" s="138">
        <f t="shared" si="1"/>
        <v>3</v>
      </c>
      <c r="F16" s="85">
        <v>0</v>
      </c>
      <c r="G16" s="95">
        <f t="shared" si="2"/>
        <v>4</v>
      </c>
      <c r="H16" s="146">
        <f t="shared" si="3"/>
        <v>7</v>
      </c>
      <c r="I16" s="110">
        <f t="shared" si="4"/>
        <v>3.7333333333333334</v>
      </c>
      <c r="J16" s="176">
        <f t="shared" si="5"/>
        <v>4</v>
      </c>
      <c r="K16" s="116" t="s">
        <v>28</v>
      </c>
      <c r="L16" s="12" t="s">
        <v>15</v>
      </c>
      <c r="M16" s="89" t="s">
        <v>29</v>
      </c>
      <c r="N16" s="117" t="s">
        <v>17</v>
      </c>
      <c r="O16" s="7"/>
      <c r="P16" s="6"/>
      <c r="Q16" s="7"/>
      <c r="R16" s="50"/>
      <c r="S16" s="97"/>
      <c r="T16" s="8"/>
    </row>
    <row r="17" spans="1:19" s="2" customFormat="1" x14ac:dyDescent="0.3">
      <c r="A17" s="118" t="s">
        <v>25</v>
      </c>
      <c r="B17" s="119">
        <f t="shared" ref="B17:J17" si="7">SUM(B18:B22)</f>
        <v>15</v>
      </c>
      <c r="C17" s="69">
        <f t="shared" si="7"/>
        <v>7</v>
      </c>
      <c r="D17" s="120">
        <f t="shared" si="7"/>
        <v>0</v>
      </c>
      <c r="E17" s="121">
        <f t="shared" si="7"/>
        <v>22</v>
      </c>
      <c r="F17" s="69">
        <f t="shared" si="7"/>
        <v>5</v>
      </c>
      <c r="G17" s="69">
        <f t="shared" si="7"/>
        <v>37</v>
      </c>
      <c r="H17" s="70">
        <f t="shared" si="7"/>
        <v>59</v>
      </c>
      <c r="I17" s="70">
        <f t="shared" si="7"/>
        <v>35.400000000000006</v>
      </c>
      <c r="J17" s="177">
        <f t="shared" si="7"/>
        <v>30</v>
      </c>
      <c r="K17" s="122"/>
      <c r="L17" s="123"/>
      <c r="M17" s="124"/>
      <c r="N17" s="75"/>
      <c r="O17" s="76"/>
      <c r="P17" s="76"/>
      <c r="Q17" s="76"/>
      <c r="R17" s="109"/>
      <c r="S17" s="79"/>
    </row>
    <row r="18" spans="1:19" x14ac:dyDescent="0.3">
      <c r="A18" s="125" t="s">
        <v>123</v>
      </c>
      <c r="B18" s="94">
        <v>2</v>
      </c>
      <c r="C18" s="95">
        <v>2</v>
      </c>
      <c r="D18" s="137"/>
      <c r="E18" s="84">
        <f t="shared" si="1"/>
        <v>4</v>
      </c>
      <c r="F18" s="85">
        <v>1</v>
      </c>
      <c r="G18" s="95">
        <f t="shared" si="2"/>
        <v>6</v>
      </c>
      <c r="H18" s="146">
        <f t="shared" si="3"/>
        <v>10</v>
      </c>
      <c r="I18" s="110">
        <f t="shared" si="4"/>
        <v>6</v>
      </c>
      <c r="J18" s="175">
        <f t="shared" si="5"/>
        <v>5</v>
      </c>
      <c r="K18" s="112" t="s">
        <v>40</v>
      </c>
      <c r="L18" s="5" t="s">
        <v>15</v>
      </c>
      <c r="M18" s="112" t="s">
        <v>21</v>
      </c>
      <c r="N18" s="114" t="s">
        <v>53</v>
      </c>
      <c r="O18" s="51"/>
      <c r="P18" s="6"/>
      <c r="Q18" s="6"/>
      <c r="R18" s="38"/>
    </row>
    <row r="19" spans="1:19" x14ac:dyDescent="0.3">
      <c r="A19" s="125" t="s">
        <v>54</v>
      </c>
      <c r="B19" s="94">
        <v>3</v>
      </c>
      <c r="C19" s="95">
        <v>2</v>
      </c>
      <c r="D19" s="137"/>
      <c r="E19" s="84">
        <f t="shared" si="1"/>
        <v>5</v>
      </c>
      <c r="F19" s="85">
        <v>1</v>
      </c>
      <c r="G19" s="95">
        <f t="shared" si="2"/>
        <v>8</v>
      </c>
      <c r="H19" s="146">
        <f t="shared" si="3"/>
        <v>13</v>
      </c>
      <c r="I19" s="86">
        <f t="shared" si="4"/>
        <v>7.8</v>
      </c>
      <c r="J19" s="175">
        <f t="shared" si="5"/>
        <v>7</v>
      </c>
      <c r="K19" s="112" t="s">
        <v>40</v>
      </c>
      <c r="L19" s="5" t="s">
        <v>15</v>
      </c>
      <c r="M19" s="112" t="s">
        <v>21</v>
      </c>
      <c r="N19" s="115" t="s">
        <v>51</v>
      </c>
      <c r="O19" s="6"/>
      <c r="P19" s="6"/>
      <c r="Q19" s="6"/>
      <c r="R19" s="35"/>
    </row>
    <row r="20" spans="1:19" x14ac:dyDescent="0.3">
      <c r="A20" s="125" t="s">
        <v>55</v>
      </c>
      <c r="B20" s="94">
        <v>4</v>
      </c>
      <c r="C20" s="95">
        <v>1</v>
      </c>
      <c r="D20" s="137"/>
      <c r="E20" s="84">
        <f t="shared" si="1"/>
        <v>5</v>
      </c>
      <c r="F20" s="85">
        <v>1</v>
      </c>
      <c r="G20" s="95">
        <f t="shared" si="2"/>
        <v>9</v>
      </c>
      <c r="H20" s="146">
        <f t="shared" si="3"/>
        <v>14</v>
      </c>
      <c r="I20" s="86">
        <f t="shared" si="4"/>
        <v>8.4</v>
      </c>
      <c r="J20" s="175">
        <f t="shared" si="5"/>
        <v>7</v>
      </c>
      <c r="K20" s="112" t="s">
        <v>40</v>
      </c>
      <c r="L20" s="5" t="s">
        <v>15</v>
      </c>
      <c r="M20" s="112" t="s">
        <v>16</v>
      </c>
      <c r="N20" s="115" t="s">
        <v>56</v>
      </c>
      <c r="O20" s="6"/>
      <c r="P20" s="6"/>
      <c r="Q20" s="6"/>
      <c r="R20" s="35"/>
    </row>
    <row r="21" spans="1:19" x14ac:dyDescent="0.3">
      <c r="A21" s="186" t="s">
        <v>133</v>
      </c>
      <c r="B21" s="94">
        <v>2</v>
      </c>
      <c r="C21" s="95">
        <v>2</v>
      </c>
      <c r="D21" s="137"/>
      <c r="E21" s="84">
        <f t="shared" si="1"/>
        <v>4</v>
      </c>
      <c r="F21" s="85">
        <v>1</v>
      </c>
      <c r="G21" s="95">
        <f t="shared" si="2"/>
        <v>6</v>
      </c>
      <c r="H21" s="146">
        <f t="shared" si="3"/>
        <v>10</v>
      </c>
      <c r="I21" s="110">
        <f t="shared" si="4"/>
        <v>6</v>
      </c>
      <c r="J21" s="175">
        <f t="shared" si="5"/>
        <v>5</v>
      </c>
      <c r="K21" s="111" t="s">
        <v>40</v>
      </c>
      <c r="L21" s="88" t="s">
        <v>15</v>
      </c>
      <c r="M21" s="111" t="s">
        <v>27</v>
      </c>
      <c r="N21" s="113"/>
      <c r="O21" s="14"/>
      <c r="P21" s="190" t="s">
        <v>34</v>
      </c>
      <c r="Q21" s="14"/>
      <c r="R21" s="191" t="s">
        <v>137</v>
      </c>
    </row>
    <row r="22" spans="1:19" ht="15" thickBot="1" x14ac:dyDescent="0.35">
      <c r="A22" s="129" t="s">
        <v>57</v>
      </c>
      <c r="B22" s="94">
        <v>4</v>
      </c>
      <c r="C22" s="95">
        <v>0</v>
      </c>
      <c r="D22" s="137"/>
      <c r="E22" s="84">
        <f t="shared" si="1"/>
        <v>4</v>
      </c>
      <c r="F22" s="85">
        <v>1</v>
      </c>
      <c r="G22" s="95">
        <f t="shared" si="2"/>
        <v>8</v>
      </c>
      <c r="H22" s="146">
        <f t="shared" si="3"/>
        <v>12</v>
      </c>
      <c r="I22" s="110">
        <f t="shared" si="4"/>
        <v>7.2</v>
      </c>
      <c r="J22" s="176">
        <f t="shared" si="5"/>
        <v>6</v>
      </c>
      <c r="K22" s="116" t="s">
        <v>40</v>
      </c>
      <c r="L22" s="12" t="s">
        <v>15</v>
      </c>
      <c r="M22" s="112" t="s">
        <v>16</v>
      </c>
      <c r="N22" s="117" t="s">
        <v>58</v>
      </c>
      <c r="O22" s="7"/>
      <c r="P22" s="6"/>
      <c r="Q22" s="7"/>
      <c r="R22" s="50"/>
    </row>
    <row r="23" spans="1:19" s="2" customFormat="1" x14ac:dyDescent="0.3">
      <c r="A23" s="118" t="s">
        <v>30</v>
      </c>
      <c r="B23" s="119">
        <f t="shared" ref="B23:J23" si="8">SUM(B24:B29)</f>
        <v>14</v>
      </c>
      <c r="C23" s="69">
        <f t="shared" si="8"/>
        <v>9</v>
      </c>
      <c r="D23" s="120">
        <f t="shared" si="8"/>
        <v>0</v>
      </c>
      <c r="E23" s="121">
        <f t="shared" si="8"/>
        <v>23</v>
      </c>
      <c r="F23" s="69">
        <f t="shared" si="8"/>
        <v>5</v>
      </c>
      <c r="G23" s="69">
        <f t="shared" si="8"/>
        <v>37</v>
      </c>
      <c r="H23" s="70">
        <f t="shared" si="8"/>
        <v>60</v>
      </c>
      <c r="I23" s="70">
        <f t="shared" si="8"/>
        <v>35</v>
      </c>
      <c r="J23" s="177">
        <f t="shared" si="8"/>
        <v>31</v>
      </c>
      <c r="K23" s="122"/>
      <c r="L23" s="123"/>
      <c r="M23" s="124"/>
      <c r="N23" s="75"/>
      <c r="O23" s="76"/>
      <c r="P23" s="76"/>
      <c r="Q23" s="76"/>
      <c r="R23" s="109"/>
      <c r="S23" s="79"/>
    </row>
    <row r="24" spans="1:19" x14ac:dyDescent="0.3">
      <c r="A24" s="125" t="s">
        <v>124</v>
      </c>
      <c r="B24" s="126">
        <v>2</v>
      </c>
      <c r="C24" s="127">
        <v>2</v>
      </c>
      <c r="D24" s="170"/>
      <c r="E24" s="138">
        <f t="shared" si="1"/>
        <v>4</v>
      </c>
      <c r="F24" s="85">
        <v>1</v>
      </c>
      <c r="G24" s="95">
        <f t="shared" si="2"/>
        <v>6</v>
      </c>
      <c r="H24" s="146">
        <f t="shared" si="3"/>
        <v>10</v>
      </c>
      <c r="I24" s="110">
        <f t="shared" si="4"/>
        <v>6</v>
      </c>
      <c r="J24" s="175">
        <f t="shared" si="5"/>
        <v>5</v>
      </c>
      <c r="K24" s="112" t="s">
        <v>40</v>
      </c>
      <c r="L24" s="5" t="s">
        <v>15</v>
      </c>
      <c r="M24" s="128" t="s">
        <v>21</v>
      </c>
      <c r="N24" s="115" t="s">
        <v>123</v>
      </c>
      <c r="O24" s="51"/>
      <c r="P24" s="13"/>
      <c r="Q24" s="6"/>
      <c r="R24" s="38"/>
    </row>
    <row r="25" spans="1:19" x14ac:dyDescent="0.3">
      <c r="A25" s="125" t="s">
        <v>59</v>
      </c>
      <c r="B25" s="94">
        <v>4</v>
      </c>
      <c r="C25" s="85">
        <v>1</v>
      </c>
      <c r="D25" s="137"/>
      <c r="E25" s="138">
        <f t="shared" si="1"/>
        <v>5</v>
      </c>
      <c r="F25" s="85">
        <v>1</v>
      </c>
      <c r="G25" s="95">
        <f t="shared" si="2"/>
        <v>9</v>
      </c>
      <c r="H25" s="146">
        <f t="shared" si="3"/>
        <v>14</v>
      </c>
      <c r="I25" s="86">
        <f t="shared" si="4"/>
        <v>8.4</v>
      </c>
      <c r="J25" s="175">
        <f t="shared" si="5"/>
        <v>7</v>
      </c>
      <c r="K25" s="112" t="s">
        <v>40</v>
      </c>
      <c r="L25" s="5" t="s">
        <v>15</v>
      </c>
      <c r="M25" s="96" t="s">
        <v>16</v>
      </c>
      <c r="N25" s="115" t="s">
        <v>57</v>
      </c>
      <c r="O25" s="6"/>
      <c r="P25" s="6"/>
      <c r="Q25" s="6"/>
      <c r="R25" s="35"/>
    </row>
    <row r="26" spans="1:19" x14ac:dyDescent="0.3">
      <c r="A26" s="125" t="s">
        <v>60</v>
      </c>
      <c r="B26" s="94">
        <v>2</v>
      </c>
      <c r="C26" s="85">
        <v>2</v>
      </c>
      <c r="D26" s="137"/>
      <c r="E26" s="138">
        <f t="shared" si="1"/>
        <v>4</v>
      </c>
      <c r="F26" s="85">
        <v>1</v>
      </c>
      <c r="G26" s="95">
        <f t="shared" si="2"/>
        <v>6</v>
      </c>
      <c r="H26" s="146">
        <f t="shared" si="3"/>
        <v>10</v>
      </c>
      <c r="I26" s="110">
        <f t="shared" si="4"/>
        <v>6</v>
      </c>
      <c r="J26" s="175">
        <f t="shared" si="5"/>
        <v>5</v>
      </c>
      <c r="K26" s="112" t="s">
        <v>40</v>
      </c>
      <c r="L26" s="5" t="s">
        <v>15</v>
      </c>
      <c r="M26" s="96" t="s">
        <v>21</v>
      </c>
      <c r="N26" s="115" t="s">
        <v>54</v>
      </c>
      <c r="O26" s="6"/>
      <c r="P26" s="6"/>
      <c r="Q26" s="6"/>
      <c r="R26" s="35"/>
    </row>
    <row r="27" spans="1:19" s="187" customFormat="1" x14ac:dyDescent="0.3">
      <c r="A27" s="125" t="s">
        <v>61</v>
      </c>
      <c r="B27" s="94">
        <v>3</v>
      </c>
      <c r="C27" s="85">
        <v>1</v>
      </c>
      <c r="D27" s="137"/>
      <c r="E27" s="138">
        <f t="shared" si="1"/>
        <v>4</v>
      </c>
      <c r="F27" s="85">
        <v>1</v>
      </c>
      <c r="G27" s="95">
        <f t="shared" si="2"/>
        <v>7</v>
      </c>
      <c r="H27" s="146">
        <f t="shared" si="3"/>
        <v>11</v>
      </c>
      <c r="I27" s="86">
        <f t="shared" si="4"/>
        <v>6.6</v>
      </c>
      <c r="J27" s="175">
        <f t="shared" si="5"/>
        <v>6</v>
      </c>
      <c r="K27" s="111" t="s">
        <v>40</v>
      </c>
      <c r="L27" s="88" t="s">
        <v>15</v>
      </c>
      <c r="M27" s="89" t="s">
        <v>16</v>
      </c>
      <c r="N27" s="115" t="s">
        <v>55</v>
      </c>
      <c r="O27" s="14"/>
      <c r="P27" s="14"/>
      <c r="Q27" s="14"/>
      <c r="R27" s="52"/>
      <c r="S27" s="92"/>
    </row>
    <row r="28" spans="1:19" x14ac:dyDescent="0.3">
      <c r="A28" s="125" t="s">
        <v>120</v>
      </c>
      <c r="B28" s="94">
        <v>1</v>
      </c>
      <c r="C28" s="85">
        <v>1</v>
      </c>
      <c r="D28" s="137"/>
      <c r="E28" s="138">
        <f t="shared" si="1"/>
        <v>2</v>
      </c>
      <c r="F28" s="85">
        <v>0</v>
      </c>
      <c r="G28" s="95">
        <f t="shared" si="2"/>
        <v>3</v>
      </c>
      <c r="H28" s="146">
        <f t="shared" si="3"/>
        <v>5</v>
      </c>
      <c r="I28" s="110">
        <v>2</v>
      </c>
      <c r="J28" s="175">
        <f t="shared" si="5"/>
        <v>3</v>
      </c>
      <c r="K28" s="111" t="s">
        <v>40</v>
      </c>
      <c r="L28" s="88" t="s">
        <v>15</v>
      </c>
      <c r="M28" s="89" t="s">
        <v>16</v>
      </c>
      <c r="N28" s="113"/>
      <c r="O28" s="14" t="s">
        <v>34</v>
      </c>
      <c r="P28" s="14"/>
      <c r="Q28" s="14"/>
      <c r="R28" s="52" t="s">
        <v>119</v>
      </c>
    </row>
    <row r="29" spans="1:19" ht="15" thickBot="1" x14ac:dyDescent="0.35">
      <c r="A29" s="189" t="s">
        <v>134</v>
      </c>
      <c r="B29" s="94">
        <v>2</v>
      </c>
      <c r="C29" s="85">
        <v>2</v>
      </c>
      <c r="D29" s="137"/>
      <c r="E29" s="138">
        <f t="shared" si="1"/>
        <v>4</v>
      </c>
      <c r="F29" s="85">
        <v>1</v>
      </c>
      <c r="G29" s="95">
        <f t="shared" si="2"/>
        <v>6</v>
      </c>
      <c r="H29" s="146">
        <f t="shared" si="3"/>
        <v>10</v>
      </c>
      <c r="I29" s="110">
        <f t="shared" si="4"/>
        <v>6</v>
      </c>
      <c r="J29" s="176">
        <f t="shared" si="5"/>
        <v>5</v>
      </c>
      <c r="K29" s="130" t="s">
        <v>40</v>
      </c>
      <c r="L29" s="131" t="s">
        <v>15</v>
      </c>
      <c r="M29" s="111" t="s">
        <v>27</v>
      </c>
      <c r="N29" s="192" t="s">
        <v>133</v>
      </c>
      <c r="O29" s="132"/>
      <c r="P29" s="6"/>
      <c r="Q29" s="132" t="s">
        <v>34</v>
      </c>
      <c r="R29" s="133" t="s">
        <v>62</v>
      </c>
    </row>
    <row r="30" spans="1:19" s="2" customFormat="1" x14ac:dyDescent="0.3">
      <c r="A30" s="118" t="s">
        <v>33</v>
      </c>
      <c r="B30" s="119">
        <f t="shared" ref="B30:J30" si="9">SUM(B31:B36)</f>
        <v>17</v>
      </c>
      <c r="C30" s="69">
        <f t="shared" si="9"/>
        <v>5</v>
      </c>
      <c r="D30" s="120">
        <f t="shared" si="9"/>
        <v>0</v>
      </c>
      <c r="E30" s="121">
        <f t="shared" si="9"/>
        <v>22</v>
      </c>
      <c r="F30" s="69">
        <f t="shared" si="9"/>
        <v>4</v>
      </c>
      <c r="G30" s="69">
        <f t="shared" si="9"/>
        <v>39</v>
      </c>
      <c r="H30" s="70">
        <f t="shared" si="9"/>
        <v>61</v>
      </c>
      <c r="I30" s="70">
        <f t="shared" si="9"/>
        <v>36.6</v>
      </c>
      <c r="J30" s="177">
        <f t="shared" si="9"/>
        <v>32</v>
      </c>
      <c r="K30" s="122"/>
      <c r="L30" s="123"/>
      <c r="M30" s="124"/>
      <c r="N30" s="75"/>
      <c r="O30" s="76"/>
      <c r="P30" s="76"/>
      <c r="Q30" s="76"/>
      <c r="R30" s="109"/>
      <c r="S30" s="79"/>
    </row>
    <row r="31" spans="1:19" x14ac:dyDescent="0.3">
      <c r="A31" s="10" t="s">
        <v>63</v>
      </c>
      <c r="B31" s="134">
        <v>3</v>
      </c>
      <c r="C31" s="85">
        <v>0</v>
      </c>
      <c r="D31" s="137"/>
      <c r="E31" s="138">
        <f t="shared" si="1"/>
        <v>3</v>
      </c>
      <c r="F31" s="85">
        <v>0</v>
      </c>
      <c r="G31" s="95">
        <f t="shared" si="2"/>
        <v>6</v>
      </c>
      <c r="H31" s="146">
        <f t="shared" si="3"/>
        <v>9</v>
      </c>
      <c r="I31" s="86">
        <f t="shared" si="4"/>
        <v>5.4</v>
      </c>
      <c r="J31" s="175">
        <f t="shared" si="5"/>
        <v>5</v>
      </c>
      <c r="K31" s="112" t="s">
        <v>40</v>
      </c>
      <c r="L31" s="5" t="s">
        <v>15</v>
      </c>
      <c r="M31" s="96" t="s">
        <v>16</v>
      </c>
      <c r="N31" s="36" t="s">
        <v>26</v>
      </c>
      <c r="O31" s="6"/>
      <c r="P31" s="6"/>
      <c r="Q31" s="6"/>
      <c r="R31" s="35"/>
    </row>
    <row r="32" spans="1:19" ht="20.399999999999999" x14ac:dyDescent="0.3">
      <c r="A32" s="10" t="s">
        <v>31</v>
      </c>
      <c r="B32" s="134">
        <v>1</v>
      </c>
      <c r="C32" s="85">
        <v>2</v>
      </c>
      <c r="D32" s="137"/>
      <c r="E32" s="138">
        <f t="shared" si="1"/>
        <v>3</v>
      </c>
      <c r="F32" s="85">
        <v>1</v>
      </c>
      <c r="G32" s="95">
        <f t="shared" si="2"/>
        <v>4</v>
      </c>
      <c r="H32" s="146">
        <f t="shared" si="3"/>
        <v>7</v>
      </c>
      <c r="I32" s="110">
        <f t="shared" si="4"/>
        <v>4.2</v>
      </c>
      <c r="J32" s="175">
        <f t="shared" si="5"/>
        <v>4</v>
      </c>
      <c r="K32" s="112" t="s">
        <v>40</v>
      </c>
      <c r="L32" s="5" t="s">
        <v>15</v>
      </c>
      <c r="M32" s="89" t="s">
        <v>32</v>
      </c>
      <c r="N32" s="36"/>
      <c r="O32" s="6"/>
      <c r="P32" s="6"/>
      <c r="Q32" s="6" t="s">
        <v>34</v>
      </c>
      <c r="R32" s="35" t="s">
        <v>64</v>
      </c>
    </row>
    <row r="33" spans="1:19" x14ac:dyDescent="0.3">
      <c r="A33" s="10" t="s">
        <v>65</v>
      </c>
      <c r="B33" s="134">
        <v>2</v>
      </c>
      <c r="C33" s="85">
        <v>2</v>
      </c>
      <c r="D33" s="137"/>
      <c r="E33" s="138">
        <f t="shared" si="1"/>
        <v>4</v>
      </c>
      <c r="F33" s="85">
        <v>1</v>
      </c>
      <c r="G33" s="95">
        <f t="shared" si="2"/>
        <v>6</v>
      </c>
      <c r="H33" s="146">
        <f t="shared" si="3"/>
        <v>10</v>
      </c>
      <c r="I33" s="110">
        <f t="shared" si="4"/>
        <v>6</v>
      </c>
      <c r="J33" s="175">
        <f t="shared" si="5"/>
        <v>5</v>
      </c>
      <c r="K33" s="112" t="s">
        <v>40</v>
      </c>
      <c r="L33" s="5" t="s">
        <v>15</v>
      </c>
      <c r="M33" s="89" t="s">
        <v>27</v>
      </c>
      <c r="N33" s="40" t="s">
        <v>126</v>
      </c>
      <c r="O33" s="6"/>
      <c r="P33" s="6"/>
      <c r="Q33" s="6"/>
      <c r="R33" s="35"/>
    </row>
    <row r="34" spans="1:19" x14ac:dyDescent="0.3">
      <c r="A34" s="10" t="s">
        <v>66</v>
      </c>
      <c r="B34" s="134">
        <v>4</v>
      </c>
      <c r="C34" s="85">
        <v>1</v>
      </c>
      <c r="D34" s="137"/>
      <c r="E34" s="138">
        <f t="shared" si="1"/>
        <v>5</v>
      </c>
      <c r="F34" s="85">
        <v>1</v>
      </c>
      <c r="G34" s="95">
        <f t="shared" si="2"/>
        <v>9</v>
      </c>
      <c r="H34" s="146">
        <f t="shared" si="3"/>
        <v>14</v>
      </c>
      <c r="I34" s="86">
        <f t="shared" si="4"/>
        <v>8.4</v>
      </c>
      <c r="J34" s="175">
        <f t="shared" si="5"/>
        <v>7</v>
      </c>
      <c r="K34" s="112" t="s">
        <v>40</v>
      </c>
      <c r="L34" s="5" t="s">
        <v>15</v>
      </c>
      <c r="M34" s="96" t="s">
        <v>16</v>
      </c>
      <c r="N34" s="115" t="s">
        <v>67</v>
      </c>
      <c r="O34" s="6"/>
      <c r="P34" s="6"/>
      <c r="Q34" s="6"/>
      <c r="R34" s="35"/>
    </row>
    <row r="35" spans="1:19" x14ac:dyDescent="0.3">
      <c r="A35" s="10" t="s">
        <v>68</v>
      </c>
      <c r="B35" s="134">
        <v>3</v>
      </c>
      <c r="C35" s="85">
        <v>0</v>
      </c>
      <c r="D35" s="137"/>
      <c r="E35" s="138">
        <f t="shared" si="1"/>
        <v>3</v>
      </c>
      <c r="F35" s="85">
        <v>0</v>
      </c>
      <c r="G35" s="95">
        <f t="shared" si="2"/>
        <v>6</v>
      </c>
      <c r="H35" s="146">
        <f t="shared" si="3"/>
        <v>9</v>
      </c>
      <c r="I35" s="110">
        <f t="shared" si="4"/>
        <v>5.4</v>
      </c>
      <c r="J35" s="175">
        <f t="shared" si="5"/>
        <v>5</v>
      </c>
      <c r="K35" s="112" t="s">
        <v>40</v>
      </c>
      <c r="L35" s="5" t="s">
        <v>15</v>
      </c>
      <c r="M35" s="96" t="s">
        <v>16</v>
      </c>
      <c r="N35" s="40"/>
      <c r="O35" s="6"/>
      <c r="P35" s="6"/>
      <c r="Q35" s="6"/>
      <c r="R35" s="35"/>
    </row>
    <row r="36" spans="1:19" ht="15" thickBot="1" x14ac:dyDescent="0.35">
      <c r="A36" s="11" t="s">
        <v>69</v>
      </c>
      <c r="B36" s="134">
        <v>4</v>
      </c>
      <c r="C36" s="85">
        <v>0</v>
      </c>
      <c r="D36" s="137"/>
      <c r="E36" s="138">
        <f t="shared" si="1"/>
        <v>4</v>
      </c>
      <c r="F36" s="85">
        <v>1</v>
      </c>
      <c r="G36" s="95">
        <f t="shared" si="2"/>
        <v>8</v>
      </c>
      <c r="H36" s="146">
        <f t="shared" si="3"/>
        <v>12</v>
      </c>
      <c r="I36" s="86">
        <f t="shared" si="4"/>
        <v>7.2</v>
      </c>
      <c r="J36" s="176">
        <f t="shared" si="5"/>
        <v>6</v>
      </c>
      <c r="K36" s="116" t="s">
        <v>40</v>
      </c>
      <c r="L36" s="12" t="s">
        <v>15</v>
      </c>
      <c r="M36" s="96" t="s">
        <v>16</v>
      </c>
      <c r="N36" s="117" t="s">
        <v>59</v>
      </c>
      <c r="O36" s="7"/>
      <c r="P36" s="6"/>
      <c r="Q36" s="7"/>
      <c r="R36" s="50"/>
    </row>
    <row r="37" spans="1:19" s="2" customFormat="1" x14ac:dyDescent="0.3">
      <c r="A37" s="118" t="s">
        <v>35</v>
      </c>
      <c r="B37" s="119">
        <f t="shared" ref="B37:J37" si="10">SUM(B38:B43)</f>
        <v>13</v>
      </c>
      <c r="C37" s="69">
        <f t="shared" si="10"/>
        <v>5</v>
      </c>
      <c r="D37" s="120">
        <f t="shared" si="10"/>
        <v>0</v>
      </c>
      <c r="E37" s="121">
        <f t="shared" si="10"/>
        <v>18</v>
      </c>
      <c r="F37" s="69">
        <f t="shared" si="10"/>
        <v>3</v>
      </c>
      <c r="G37" s="69">
        <f t="shared" si="10"/>
        <v>31</v>
      </c>
      <c r="H37" s="70">
        <f t="shared" si="10"/>
        <v>49</v>
      </c>
      <c r="I37" s="70">
        <f t="shared" si="10"/>
        <v>27.866666666666667</v>
      </c>
      <c r="J37" s="178">
        <f t="shared" si="10"/>
        <v>26</v>
      </c>
      <c r="K37" s="122"/>
      <c r="L37" s="123"/>
      <c r="M37" s="124"/>
      <c r="N37" s="75"/>
      <c r="O37" s="76"/>
      <c r="P37" s="76"/>
      <c r="Q37" s="76"/>
      <c r="R37" s="135"/>
      <c r="S37" s="79"/>
    </row>
    <row r="38" spans="1:19" s="187" customFormat="1" x14ac:dyDescent="0.3">
      <c r="A38" s="125" t="s">
        <v>70</v>
      </c>
      <c r="B38" s="134">
        <v>2</v>
      </c>
      <c r="C38" s="85">
        <v>1</v>
      </c>
      <c r="D38" s="137"/>
      <c r="E38" s="138">
        <f t="shared" si="1"/>
        <v>3</v>
      </c>
      <c r="F38" s="85">
        <v>0</v>
      </c>
      <c r="G38" s="95">
        <f t="shared" si="2"/>
        <v>5</v>
      </c>
      <c r="H38" s="146">
        <f t="shared" si="3"/>
        <v>8</v>
      </c>
      <c r="I38" s="86">
        <f t="shared" si="4"/>
        <v>4.2666666666666666</v>
      </c>
      <c r="J38" s="175">
        <f t="shared" si="5"/>
        <v>4</v>
      </c>
      <c r="K38" s="111" t="s">
        <v>28</v>
      </c>
      <c r="L38" s="171" t="s">
        <v>71</v>
      </c>
      <c r="M38" s="89" t="s">
        <v>132</v>
      </c>
      <c r="N38" s="115" t="s">
        <v>57</v>
      </c>
      <c r="O38" s="14"/>
      <c r="P38" s="14"/>
      <c r="Q38" s="14"/>
      <c r="R38" s="52"/>
      <c r="S38" s="92"/>
    </row>
    <row r="39" spans="1:19" s="187" customFormat="1" ht="24" x14ac:dyDescent="0.3">
      <c r="A39" s="125" t="s">
        <v>72</v>
      </c>
      <c r="B39" s="134">
        <v>2</v>
      </c>
      <c r="C39" s="85">
        <v>1</v>
      </c>
      <c r="D39" s="137"/>
      <c r="E39" s="138">
        <f t="shared" si="1"/>
        <v>3</v>
      </c>
      <c r="F39" s="85">
        <v>1</v>
      </c>
      <c r="G39" s="95">
        <f t="shared" si="2"/>
        <v>5</v>
      </c>
      <c r="H39" s="146">
        <f t="shared" si="3"/>
        <v>8</v>
      </c>
      <c r="I39" s="86">
        <f t="shared" si="4"/>
        <v>4.8</v>
      </c>
      <c r="J39" s="175">
        <f t="shared" si="5"/>
        <v>4</v>
      </c>
      <c r="K39" s="111" t="s">
        <v>40</v>
      </c>
      <c r="L39" s="88" t="s">
        <v>15</v>
      </c>
      <c r="M39" s="89" t="s">
        <v>27</v>
      </c>
      <c r="N39" s="114" t="s">
        <v>73</v>
      </c>
      <c r="O39" s="14"/>
      <c r="P39" s="14"/>
      <c r="Q39" s="14"/>
      <c r="R39" s="52"/>
      <c r="S39" s="92"/>
    </row>
    <row r="40" spans="1:19" s="187" customFormat="1" ht="20.25" customHeight="1" x14ac:dyDescent="0.3">
      <c r="A40" s="125" t="s">
        <v>128</v>
      </c>
      <c r="B40" s="134">
        <v>1</v>
      </c>
      <c r="C40" s="85">
        <v>1</v>
      </c>
      <c r="D40" s="137"/>
      <c r="E40" s="138">
        <v>2</v>
      </c>
      <c r="F40" s="85">
        <v>0</v>
      </c>
      <c r="G40" s="95">
        <f t="shared" si="2"/>
        <v>3</v>
      </c>
      <c r="H40" s="146">
        <f t="shared" si="3"/>
        <v>5</v>
      </c>
      <c r="I40" s="86">
        <v>2</v>
      </c>
      <c r="J40" s="175">
        <f t="shared" si="5"/>
        <v>3</v>
      </c>
      <c r="K40" s="111" t="s">
        <v>40</v>
      </c>
      <c r="L40" s="171" t="s">
        <v>71</v>
      </c>
      <c r="M40" s="89" t="s">
        <v>16</v>
      </c>
      <c r="N40" s="36"/>
      <c r="O40" s="14" t="s">
        <v>129</v>
      </c>
      <c r="P40" s="14"/>
      <c r="Q40" s="14"/>
      <c r="R40" s="52" t="s">
        <v>130</v>
      </c>
      <c r="S40" s="92"/>
    </row>
    <row r="41" spans="1:19" s="187" customFormat="1" ht="27.6" x14ac:dyDescent="0.3">
      <c r="A41" s="80" t="s">
        <v>74</v>
      </c>
      <c r="B41" s="134">
        <v>3</v>
      </c>
      <c r="C41" s="85">
        <v>0</v>
      </c>
      <c r="D41" s="137"/>
      <c r="E41" s="138">
        <f t="shared" si="1"/>
        <v>3</v>
      </c>
      <c r="F41" s="85">
        <v>1</v>
      </c>
      <c r="G41" s="95">
        <f t="shared" si="2"/>
        <v>6</v>
      </c>
      <c r="H41" s="146">
        <f t="shared" si="3"/>
        <v>9</v>
      </c>
      <c r="I41" s="86">
        <f t="shared" si="4"/>
        <v>5.4</v>
      </c>
      <c r="J41" s="175">
        <f t="shared" si="5"/>
        <v>5</v>
      </c>
      <c r="K41" s="111" t="s">
        <v>40</v>
      </c>
      <c r="L41" s="88" t="s">
        <v>15</v>
      </c>
      <c r="M41" s="89" t="s">
        <v>16</v>
      </c>
      <c r="N41" s="184" t="s">
        <v>75</v>
      </c>
      <c r="O41" s="14"/>
      <c r="P41" s="14"/>
      <c r="Q41" s="14"/>
      <c r="R41" s="52"/>
      <c r="S41" s="92"/>
    </row>
    <row r="42" spans="1:19" x14ac:dyDescent="0.3">
      <c r="A42" s="10" t="s">
        <v>76</v>
      </c>
      <c r="B42" s="134">
        <v>2</v>
      </c>
      <c r="C42" s="85">
        <v>2</v>
      </c>
      <c r="D42" s="137"/>
      <c r="E42" s="138">
        <f t="shared" si="1"/>
        <v>4</v>
      </c>
      <c r="F42" s="85">
        <v>1</v>
      </c>
      <c r="G42" s="95">
        <f t="shared" si="2"/>
        <v>6</v>
      </c>
      <c r="H42" s="146">
        <f t="shared" si="3"/>
        <v>10</v>
      </c>
      <c r="I42" s="110">
        <f t="shared" si="4"/>
        <v>6</v>
      </c>
      <c r="J42" s="175">
        <f t="shared" si="5"/>
        <v>5</v>
      </c>
      <c r="K42" s="112" t="s">
        <v>40</v>
      </c>
      <c r="L42" s="5" t="s">
        <v>15</v>
      </c>
      <c r="M42" s="89" t="s">
        <v>27</v>
      </c>
      <c r="N42" s="185" t="s">
        <v>65</v>
      </c>
      <c r="O42" s="51"/>
      <c r="P42" s="6"/>
      <c r="Q42" s="51"/>
      <c r="R42" s="38"/>
    </row>
    <row r="43" spans="1:19" ht="15" thickBot="1" x14ac:dyDescent="0.35">
      <c r="A43" s="136" t="s">
        <v>77</v>
      </c>
      <c r="B43" s="134">
        <v>3</v>
      </c>
      <c r="C43" s="85">
        <v>0</v>
      </c>
      <c r="D43" s="137"/>
      <c r="E43" s="138">
        <f t="shared" si="1"/>
        <v>3</v>
      </c>
      <c r="F43" s="85">
        <v>0</v>
      </c>
      <c r="G43" s="95">
        <f t="shared" si="2"/>
        <v>6</v>
      </c>
      <c r="H43" s="146">
        <f t="shared" si="3"/>
        <v>9</v>
      </c>
      <c r="I43" s="110">
        <f t="shared" si="4"/>
        <v>5.4</v>
      </c>
      <c r="J43" s="176">
        <f t="shared" si="5"/>
        <v>5</v>
      </c>
      <c r="K43" s="139" t="s">
        <v>40</v>
      </c>
      <c r="L43" s="140" t="s">
        <v>15</v>
      </c>
      <c r="M43" s="89" t="s">
        <v>16</v>
      </c>
      <c r="N43" s="36" t="s">
        <v>131</v>
      </c>
      <c r="O43" s="141"/>
      <c r="P43" s="6"/>
      <c r="Q43" s="141"/>
      <c r="R43" s="142"/>
    </row>
    <row r="44" spans="1:19" s="2" customFormat="1" x14ac:dyDescent="0.3">
      <c r="A44" s="118" t="s">
        <v>36</v>
      </c>
      <c r="B44" s="119">
        <f t="shared" ref="B44:J44" si="11">SUM(B45:B50)</f>
        <v>11</v>
      </c>
      <c r="C44" s="69">
        <f t="shared" si="11"/>
        <v>7</v>
      </c>
      <c r="D44" s="120">
        <f t="shared" si="11"/>
        <v>0</v>
      </c>
      <c r="E44" s="121">
        <f t="shared" si="11"/>
        <v>18</v>
      </c>
      <c r="F44" s="69">
        <f t="shared" si="11"/>
        <v>2</v>
      </c>
      <c r="G44" s="69">
        <f t="shared" si="11"/>
        <v>29</v>
      </c>
      <c r="H44" s="70">
        <f t="shared" si="11"/>
        <v>47</v>
      </c>
      <c r="I44" s="70">
        <f t="shared" si="11"/>
        <v>27.266666666666669</v>
      </c>
      <c r="J44" s="177">
        <f t="shared" si="11"/>
        <v>26</v>
      </c>
      <c r="K44" s="122"/>
      <c r="L44" s="123"/>
      <c r="M44" s="124"/>
      <c r="N44" s="75"/>
      <c r="O44" s="76"/>
      <c r="P44" s="76"/>
      <c r="Q44" s="76"/>
      <c r="R44" s="109"/>
      <c r="S44" s="79"/>
    </row>
    <row r="45" spans="1:19" x14ac:dyDescent="0.3">
      <c r="A45" s="125" t="s">
        <v>78</v>
      </c>
      <c r="B45" s="134">
        <v>2</v>
      </c>
      <c r="C45" s="85">
        <v>1</v>
      </c>
      <c r="D45" s="137"/>
      <c r="E45" s="138">
        <f t="shared" si="1"/>
        <v>3</v>
      </c>
      <c r="F45" s="85">
        <v>1</v>
      </c>
      <c r="G45" s="95">
        <f t="shared" si="2"/>
        <v>5</v>
      </c>
      <c r="H45" s="146">
        <f t="shared" si="3"/>
        <v>8</v>
      </c>
      <c r="I45" s="86">
        <f t="shared" si="4"/>
        <v>4.8</v>
      </c>
      <c r="J45" s="175">
        <f t="shared" si="5"/>
        <v>4</v>
      </c>
      <c r="K45" s="111" t="s">
        <v>40</v>
      </c>
      <c r="L45" s="171" t="s">
        <v>71</v>
      </c>
      <c r="M45" s="96" t="s">
        <v>27</v>
      </c>
      <c r="N45" s="115" t="s">
        <v>72</v>
      </c>
      <c r="O45" s="6"/>
      <c r="P45" s="6"/>
      <c r="Q45" s="6"/>
      <c r="R45" s="35"/>
    </row>
    <row r="46" spans="1:19" s="187" customFormat="1" x14ac:dyDescent="0.3">
      <c r="A46" s="125" t="s">
        <v>79</v>
      </c>
      <c r="B46" s="134">
        <v>1</v>
      </c>
      <c r="C46" s="85">
        <v>2</v>
      </c>
      <c r="D46" s="137"/>
      <c r="E46" s="138">
        <f t="shared" si="1"/>
        <v>3</v>
      </c>
      <c r="F46" s="85">
        <v>0</v>
      </c>
      <c r="G46" s="95">
        <f t="shared" si="2"/>
        <v>4</v>
      </c>
      <c r="H46" s="146">
        <f t="shared" si="3"/>
        <v>7</v>
      </c>
      <c r="I46" s="86">
        <f t="shared" si="4"/>
        <v>4.2</v>
      </c>
      <c r="J46" s="175">
        <f t="shared" si="5"/>
        <v>4</v>
      </c>
      <c r="K46" s="111" t="s">
        <v>40</v>
      </c>
      <c r="L46" s="171" t="s">
        <v>71</v>
      </c>
      <c r="M46" s="89" t="s">
        <v>32</v>
      </c>
      <c r="N46" s="36" t="s">
        <v>131</v>
      </c>
      <c r="O46" s="14"/>
      <c r="P46" s="14"/>
      <c r="Q46" s="14"/>
      <c r="R46" s="52"/>
      <c r="S46" s="92"/>
    </row>
    <row r="47" spans="1:19" s="187" customFormat="1" ht="24" x14ac:dyDescent="0.3">
      <c r="A47" s="125" t="s">
        <v>80</v>
      </c>
      <c r="B47" s="134">
        <v>3</v>
      </c>
      <c r="C47" s="85">
        <v>0</v>
      </c>
      <c r="D47" s="137"/>
      <c r="E47" s="138">
        <f t="shared" si="1"/>
        <v>3</v>
      </c>
      <c r="F47" s="85">
        <v>1</v>
      </c>
      <c r="G47" s="95">
        <f t="shared" si="2"/>
        <v>6</v>
      </c>
      <c r="H47" s="146">
        <f t="shared" si="3"/>
        <v>9</v>
      </c>
      <c r="I47" s="86">
        <f t="shared" si="4"/>
        <v>5.4</v>
      </c>
      <c r="J47" s="175">
        <f t="shared" si="5"/>
        <v>5</v>
      </c>
      <c r="K47" s="111" t="s">
        <v>40</v>
      </c>
      <c r="L47" s="147" t="s">
        <v>15</v>
      </c>
      <c r="M47" s="89" t="s">
        <v>16</v>
      </c>
      <c r="N47" s="36" t="s">
        <v>81</v>
      </c>
      <c r="O47" s="14"/>
      <c r="P47" s="14"/>
      <c r="Q47" s="14"/>
      <c r="R47" s="52"/>
      <c r="S47" s="92"/>
    </row>
    <row r="48" spans="1:19" s="187" customFormat="1" x14ac:dyDescent="0.3">
      <c r="A48" s="125" t="s">
        <v>82</v>
      </c>
      <c r="B48" s="134">
        <v>3</v>
      </c>
      <c r="C48" s="85">
        <v>0</v>
      </c>
      <c r="D48" s="137"/>
      <c r="E48" s="138">
        <f t="shared" si="1"/>
        <v>3</v>
      </c>
      <c r="F48" s="85">
        <v>0</v>
      </c>
      <c r="G48" s="95">
        <f t="shared" si="2"/>
        <v>6</v>
      </c>
      <c r="H48" s="146">
        <f t="shared" si="3"/>
        <v>9</v>
      </c>
      <c r="I48" s="86">
        <f t="shared" si="4"/>
        <v>5.4</v>
      </c>
      <c r="J48" s="175">
        <f t="shared" si="5"/>
        <v>5</v>
      </c>
      <c r="K48" s="111" t="s">
        <v>40</v>
      </c>
      <c r="L48" s="147" t="s">
        <v>15</v>
      </c>
      <c r="M48" s="89" t="s">
        <v>16</v>
      </c>
      <c r="N48" s="188" t="s">
        <v>68</v>
      </c>
      <c r="O48" s="14"/>
      <c r="P48" s="14"/>
      <c r="Q48" s="14"/>
      <c r="R48" s="52"/>
      <c r="S48" s="92"/>
    </row>
    <row r="49" spans="1:19" s="187" customFormat="1" x14ac:dyDescent="0.3">
      <c r="A49" s="186" t="s">
        <v>136</v>
      </c>
      <c r="B49" s="134">
        <v>1</v>
      </c>
      <c r="C49" s="85">
        <v>2</v>
      </c>
      <c r="D49" s="137"/>
      <c r="E49" s="138">
        <f t="shared" si="1"/>
        <v>3</v>
      </c>
      <c r="F49" s="85">
        <v>0</v>
      </c>
      <c r="G49" s="95">
        <f t="shared" si="2"/>
        <v>4</v>
      </c>
      <c r="H49" s="146">
        <f t="shared" si="3"/>
        <v>7</v>
      </c>
      <c r="I49" s="86">
        <f t="shared" si="4"/>
        <v>3.7333333333333334</v>
      </c>
      <c r="J49" s="175">
        <f t="shared" si="5"/>
        <v>4</v>
      </c>
      <c r="K49" s="111" t="s">
        <v>28</v>
      </c>
      <c r="L49" s="171" t="s">
        <v>71</v>
      </c>
      <c r="M49" s="89" t="s">
        <v>29</v>
      </c>
      <c r="N49" s="36" t="s">
        <v>131</v>
      </c>
      <c r="O49" s="14"/>
      <c r="P49" s="190" t="s">
        <v>34</v>
      </c>
      <c r="Q49" s="14"/>
      <c r="R49" s="193" t="s">
        <v>130</v>
      </c>
      <c r="S49" s="92"/>
    </row>
    <row r="50" spans="1:19" s="187" customFormat="1" ht="15" thickBot="1" x14ac:dyDescent="0.35">
      <c r="A50" s="189" t="s">
        <v>136</v>
      </c>
      <c r="B50" s="134">
        <v>1</v>
      </c>
      <c r="C50" s="85">
        <v>2</v>
      </c>
      <c r="D50" s="137"/>
      <c r="E50" s="138">
        <f t="shared" ref="E50:E59" si="12">SUM(B50:D50)</f>
        <v>3</v>
      </c>
      <c r="F50" s="85">
        <v>0</v>
      </c>
      <c r="G50" s="95">
        <f t="shared" si="2"/>
        <v>4</v>
      </c>
      <c r="H50" s="146">
        <f t="shared" si="3"/>
        <v>7</v>
      </c>
      <c r="I50" s="86">
        <f t="shared" si="4"/>
        <v>3.7333333333333334</v>
      </c>
      <c r="J50" s="176">
        <f t="shared" si="5"/>
        <v>4</v>
      </c>
      <c r="K50" s="130" t="s">
        <v>28</v>
      </c>
      <c r="L50" s="172" t="s">
        <v>71</v>
      </c>
      <c r="M50" s="89" t="s">
        <v>29</v>
      </c>
      <c r="N50" s="36" t="s">
        <v>131</v>
      </c>
      <c r="O50" s="132"/>
      <c r="P50" s="190" t="s">
        <v>34</v>
      </c>
      <c r="Q50" s="132"/>
      <c r="R50" s="194" t="s">
        <v>130</v>
      </c>
      <c r="S50" s="92"/>
    </row>
    <row r="51" spans="1:19" s="2" customFormat="1" x14ac:dyDescent="0.3">
      <c r="A51" s="118" t="s">
        <v>37</v>
      </c>
      <c r="B51" s="119">
        <f t="shared" ref="B51:I51" si="13">SUM(B52:B59)</f>
        <v>12</v>
      </c>
      <c r="C51" s="69">
        <f t="shared" si="13"/>
        <v>7</v>
      </c>
      <c r="D51" s="120">
        <f t="shared" si="13"/>
        <v>0</v>
      </c>
      <c r="E51" s="121">
        <f t="shared" si="13"/>
        <v>19</v>
      </c>
      <c r="F51" s="69">
        <f t="shared" si="13"/>
        <v>1</v>
      </c>
      <c r="G51" s="69">
        <f t="shared" si="13"/>
        <v>31</v>
      </c>
      <c r="H51" s="70">
        <f t="shared" si="13"/>
        <v>50</v>
      </c>
      <c r="I51" s="70">
        <f t="shared" si="13"/>
        <v>33.6</v>
      </c>
      <c r="J51" s="177">
        <f>SUM(J52:J57)</f>
        <v>27</v>
      </c>
      <c r="K51" s="143"/>
      <c r="L51" s="123"/>
      <c r="M51" s="124"/>
      <c r="N51" s="144"/>
      <c r="O51" s="77"/>
      <c r="P51" s="76"/>
      <c r="Q51" s="77"/>
      <c r="R51" s="145"/>
      <c r="S51" s="79"/>
    </row>
    <row r="52" spans="1:19" s="2" customFormat="1" ht="36" x14ac:dyDescent="0.3">
      <c r="A52" s="125" t="s">
        <v>83</v>
      </c>
      <c r="B52" s="134">
        <v>1</v>
      </c>
      <c r="C52" s="85">
        <v>2</v>
      </c>
      <c r="D52" s="137"/>
      <c r="E52" s="138">
        <f t="shared" si="12"/>
        <v>3</v>
      </c>
      <c r="F52" s="85">
        <v>0</v>
      </c>
      <c r="G52" s="95">
        <f t="shared" si="2"/>
        <v>4</v>
      </c>
      <c r="H52" s="146">
        <f t="shared" si="3"/>
        <v>7</v>
      </c>
      <c r="I52" s="86">
        <f t="shared" si="4"/>
        <v>3.7333333333333334</v>
      </c>
      <c r="J52" s="175">
        <f t="shared" si="5"/>
        <v>4</v>
      </c>
      <c r="K52" s="111" t="s">
        <v>28</v>
      </c>
      <c r="L52" s="171" t="s">
        <v>71</v>
      </c>
      <c r="M52" s="89" t="s">
        <v>29</v>
      </c>
      <c r="N52" s="114" t="s">
        <v>84</v>
      </c>
      <c r="O52" s="53"/>
      <c r="P52" s="53"/>
      <c r="Q52" s="14"/>
      <c r="R52" s="52"/>
      <c r="S52" s="79"/>
    </row>
    <row r="53" spans="1:19" s="2" customFormat="1" x14ac:dyDescent="0.3">
      <c r="A53" s="125" t="s">
        <v>85</v>
      </c>
      <c r="B53" s="134">
        <v>4</v>
      </c>
      <c r="C53" s="85">
        <v>0</v>
      </c>
      <c r="D53" s="137"/>
      <c r="E53" s="138">
        <f t="shared" si="12"/>
        <v>4</v>
      </c>
      <c r="F53" s="85">
        <v>0</v>
      </c>
      <c r="G53" s="95">
        <f t="shared" si="2"/>
        <v>8</v>
      </c>
      <c r="H53" s="146">
        <f t="shared" si="3"/>
        <v>12</v>
      </c>
      <c r="I53" s="86">
        <f t="shared" si="4"/>
        <v>7.2</v>
      </c>
      <c r="J53" s="175">
        <f t="shared" si="5"/>
        <v>6</v>
      </c>
      <c r="K53" s="111" t="s">
        <v>40</v>
      </c>
      <c r="L53" s="147" t="s">
        <v>15</v>
      </c>
      <c r="M53" s="89" t="s">
        <v>16</v>
      </c>
      <c r="N53" s="39" t="s">
        <v>69</v>
      </c>
      <c r="O53" s="53"/>
      <c r="P53" s="53"/>
      <c r="Q53" s="14"/>
      <c r="R53" s="52"/>
      <c r="S53" s="79"/>
    </row>
    <row r="54" spans="1:19" s="2" customFormat="1" x14ac:dyDescent="0.3">
      <c r="A54" s="125" t="s">
        <v>86</v>
      </c>
      <c r="B54" s="134">
        <v>2</v>
      </c>
      <c r="C54" s="85">
        <v>1</v>
      </c>
      <c r="D54" s="137"/>
      <c r="E54" s="138">
        <f t="shared" si="12"/>
        <v>3</v>
      </c>
      <c r="F54" s="85">
        <v>0</v>
      </c>
      <c r="G54" s="95">
        <f t="shared" si="2"/>
        <v>5</v>
      </c>
      <c r="H54" s="146">
        <f t="shared" si="3"/>
        <v>8</v>
      </c>
      <c r="I54" s="86">
        <f t="shared" si="4"/>
        <v>4.8</v>
      </c>
      <c r="J54" s="175">
        <f t="shared" si="5"/>
        <v>4</v>
      </c>
      <c r="K54" s="111" t="s">
        <v>40</v>
      </c>
      <c r="L54" s="171" t="s">
        <v>71</v>
      </c>
      <c r="M54" s="89" t="s">
        <v>16</v>
      </c>
      <c r="N54" s="39" t="s">
        <v>66</v>
      </c>
      <c r="O54" s="53"/>
      <c r="P54" s="53"/>
      <c r="Q54" s="14"/>
      <c r="R54" s="52"/>
      <c r="S54" s="79"/>
    </row>
    <row r="55" spans="1:19" s="2" customFormat="1" x14ac:dyDescent="0.3">
      <c r="A55" s="125" t="s">
        <v>87</v>
      </c>
      <c r="B55" s="134">
        <v>3</v>
      </c>
      <c r="C55" s="85">
        <v>0</v>
      </c>
      <c r="D55" s="137"/>
      <c r="E55" s="138">
        <f t="shared" si="12"/>
        <v>3</v>
      </c>
      <c r="F55" s="85">
        <v>1</v>
      </c>
      <c r="G55" s="95">
        <f t="shared" si="2"/>
        <v>6</v>
      </c>
      <c r="H55" s="146">
        <f t="shared" si="3"/>
        <v>9</v>
      </c>
      <c r="I55" s="86">
        <f t="shared" si="4"/>
        <v>5.4</v>
      </c>
      <c r="J55" s="175">
        <f t="shared" si="5"/>
        <v>5</v>
      </c>
      <c r="K55" s="111" t="s">
        <v>40</v>
      </c>
      <c r="L55" s="147" t="s">
        <v>15</v>
      </c>
      <c r="M55" s="89" t="s">
        <v>16</v>
      </c>
      <c r="N55" s="39" t="s">
        <v>69</v>
      </c>
      <c r="O55" s="53"/>
      <c r="P55" s="53"/>
      <c r="Q55" s="14"/>
      <c r="R55" s="52"/>
      <c r="S55" s="79"/>
    </row>
    <row r="56" spans="1:19" s="2" customFormat="1" x14ac:dyDescent="0.3">
      <c r="A56" s="186" t="s">
        <v>136</v>
      </c>
      <c r="B56" s="134">
        <v>1</v>
      </c>
      <c r="C56" s="85">
        <v>2</v>
      </c>
      <c r="D56" s="137"/>
      <c r="E56" s="138">
        <f t="shared" si="12"/>
        <v>3</v>
      </c>
      <c r="F56" s="85">
        <v>0</v>
      </c>
      <c r="G56" s="95">
        <f t="shared" si="2"/>
        <v>4</v>
      </c>
      <c r="H56" s="146">
        <f t="shared" si="3"/>
        <v>7</v>
      </c>
      <c r="I56" s="86">
        <f t="shared" si="4"/>
        <v>3.7333333333333334</v>
      </c>
      <c r="J56" s="175">
        <f t="shared" si="5"/>
        <v>4</v>
      </c>
      <c r="K56" s="111" t="s">
        <v>28</v>
      </c>
      <c r="L56" s="171" t="s">
        <v>71</v>
      </c>
      <c r="M56" s="89" t="s">
        <v>29</v>
      </c>
      <c r="N56" s="36" t="s">
        <v>131</v>
      </c>
      <c r="O56" s="53"/>
      <c r="P56" s="190" t="s">
        <v>34</v>
      </c>
      <c r="Q56" s="14"/>
      <c r="R56" s="193" t="s">
        <v>130</v>
      </c>
      <c r="S56" s="79"/>
    </row>
    <row r="57" spans="1:19" s="2" customFormat="1" ht="15" thickBot="1" x14ac:dyDescent="0.35">
      <c r="A57" s="186" t="s">
        <v>136</v>
      </c>
      <c r="B57" s="134">
        <v>1</v>
      </c>
      <c r="C57" s="85">
        <v>2</v>
      </c>
      <c r="D57" s="137"/>
      <c r="E57" s="138">
        <f t="shared" si="12"/>
        <v>3</v>
      </c>
      <c r="F57" s="85">
        <v>0</v>
      </c>
      <c r="G57" s="95">
        <f t="shared" si="2"/>
        <v>4</v>
      </c>
      <c r="H57" s="146">
        <f t="shared" si="3"/>
        <v>7</v>
      </c>
      <c r="I57" s="86">
        <f t="shared" si="4"/>
        <v>3.7333333333333334</v>
      </c>
      <c r="J57" s="179">
        <f t="shared" si="5"/>
        <v>4</v>
      </c>
      <c r="K57" s="130" t="s">
        <v>28</v>
      </c>
      <c r="L57" s="172" t="s">
        <v>71</v>
      </c>
      <c r="M57" s="89" t="s">
        <v>29</v>
      </c>
      <c r="N57" s="36" t="s">
        <v>131</v>
      </c>
      <c r="O57" s="53"/>
      <c r="P57" s="190" t="s">
        <v>34</v>
      </c>
      <c r="Q57" s="14"/>
      <c r="R57" s="194" t="s">
        <v>130</v>
      </c>
      <c r="S57" s="79"/>
    </row>
    <row r="58" spans="1:19" s="2" customFormat="1" x14ac:dyDescent="0.3">
      <c r="A58" s="118" t="s">
        <v>88</v>
      </c>
      <c r="B58" s="119"/>
      <c r="C58" s="69"/>
      <c r="D58" s="120"/>
      <c r="E58" s="121"/>
      <c r="F58" s="69"/>
      <c r="G58" s="69"/>
      <c r="H58" s="70"/>
      <c r="I58" s="70"/>
      <c r="J58" s="180"/>
      <c r="K58" s="143"/>
      <c r="L58" s="123"/>
      <c r="M58" s="124"/>
      <c r="N58" s="144"/>
      <c r="O58" s="77"/>
      <c r="P58" s="77"/>
      <c r="Q58" s="77"/>
      <c r="R58" s="145"/>
      <c r="S58" s="79"/>
    </row>
    <row r="59" spans="1:19" s="2" customFormat="1" ht="15" thickBot="1" x14ac:dyDescent="0.35">
      <c r="A59" s="173" t="s">
        <v>118</v>
      </c>
      <c r="B59" s="134"/>
      <c r="C59" s="85"/>
      <c r="D59" s="137"/>
      <c r="E59" s="138">
        <f t="shared" si="12"/>
        <v>0</v>
      </c>
      <c r="F59" s="85"/>
      <c r="G59" s="95">
        <f t="shared" si="2"/>
        <v>0</v>
      </c>
      <c r="H59" s="146">
        <f t="shared" si="3"/>
        <v>0</v>
      </c>
      <c r="I59" s="86">
        <v>5</v>
      </c>
      <c r="J59" s="175">
        <v>5</v>
      </c>
      <c r="K59" s="116"/>
      <c r="L59" s="148"/>
      <c r="M59" s="130" t="s">
        <v>29</v>
      </c>
      <c r="N59" s="149" t="s">
        <v>89</v>
      </c>
      <c r="O59" s="150"/>
      <c r="P59" s="150"/>
      <c r="Q59" s="7"/>
      <c r="R59" s="50"/>
      <c r="S59" s="79"/>
    </row>
    <row r="60" spans="1:19" s="15" customFormat="1" ht="15" thickBot="1" x14ac:dyDescent="0.35">
      <c r="A60" s="41" t="s">
        <v>38</v>
      </c>
      <c r="B60" s="33">
        <f t="shared" ref="B60:I60" si="14">SUM(B4+B10+B17+B23+B30+B37+B44+B51)</f>
        <v>106</v>
      </c>
      <c r="C60" s="33">
        <f t="shared" si="14"/>
        <v>61</v>
      </c>
      <c r="D60" s="33">
        <f t="shared" si="14"/>
        <v>0</v>
      </c>
      <c r="E60" s="33">
        <f t="shared" si="14"/>
        <v>167</v>
      </c>
      <c r="F60" s="33">
        <f t="shared" si="14"/>
        <v>27</v>
      </c>
      <c r="G60" s="33">
        <f t="shared" si="14"/>
        <v>273</v>
      </c>
      <c r="H60" s="33">
        <f t="shared" si="14"/>
        <v>440</v>
      </c>
      <c r="I60" s="33">
        <f t="shared" si="14"/>
        <v>261.66666666666669</v>
      </c>
      <c r="J60" s="181">
        <f>SUM(J4+J10+J17+J23+J30+J37+J44+J51+J59)</f>
        <v>236</v>
      </c>
      <c r="K60" s="54"/>
      <c r="L60" s="151">
        <f>COUNTA(L5:L57)</f>
        <v>46</v>
      </c>
      <c r="M60" s="55"/>
      <c r="N60" s="17"/>
      <c r="O60" s="18"/>
      <c r="P60" s="18"/>
      <c r="Q60" s="18"/>
      <c r="R60" s="19"/>
      <c r="S60" s="152"/>
    </row>
    <row r="61" spans="1:19" s="15" customFormat="1" x14ac:dyDescent="0.3">
      <c r="A61" s="56"/>
      <c r="B61" s="153"/>
      <c r="C61" s="153"/>
      <c r="D61" s="153"/>
      <c r="E61" s="153"/>
      <c r="F61" s="153"/>
      <c r="G61" s="153"/>
      <c r="H61" s="153"/>
      <c r="I61" s="153"/>
      <c r="J61" s="182"/>
      <c r="K61" s="54"/>
      <c r="L61" s="154">
        <f>(COUNTIF(L2:L57,"V"))/L60*100</f>
        <v>0</v>
      </c>
      <c r="M61" s="55"/>
      <c r="N61" s="17"/>
      <c r="O61" s="18"/>
      <c r="P61" s="18"/>
      <c r="Q61" s="18"/>
      <c r="R61" s="19"/>
      <c r="S61" s="152"/>
    </row>
    <row r="62" spans="1:19" s="15" customFormat="1" x14ac:dyDescent="0.3">
      <c r="A62" s="16" t="s">
        <v>90</v>
      </c>
      <c r="B62" s="57"/>
      <c r="C62" s="57"/>
      <c r="D62" s="57"/>
      <c r="E62" s="58"/>
      <c r="F62" s="59"/>
      <c r="G62" s="60"/>
      <c r="H62" s="61"/>
      <c r="I62" s="155"/>
      <c r="J62" s="182">
        <f>I60-J60</f>
        <v>25.666666666666686</v>
      </c>
      <c r="K62" s="34"/>
      <c r="L62" s="62"/>
      <c r="M62" s="62"/>
      <c r="N62" s="17"/>
      <c r="O62" s="18"/>
      <c r="P62" s="18"/>
      <c r="Q62" s="18"/>
      <c r="R62" s="19"/>
      <c r="S62" s="152"/>
    </row>
    <row r="63" spans="1:19" s="2" customFormat="1" x14ac:dyDescent="0.3">
      <c r="A63" s="156"/>
      <c r="B63" s="157"/>
      <c r="C63" s="157"/>
      <c r="D63" s="157"/>
      <c r="E63" s="157"/>
      <c r="F63" s="157"/>
      <c r="G63" s="157"/>
      <c r="H63" s="157"/>
      <c r="I63" s="157"/>
      <c r="J63" s="158"/>
      <c r="K63" s="157"/>
      <c r="L63" s="157"/>
      <c r="M63" s="157"/>
      <c r="N63" s="159"/>
      <c r="O63" s="159"/>
      <c r="P63" s="159"/>
      <c r="Q63" s="159"/>
      <c r="R63" s="159"/>
      <c r="S63" s="79"/>
    </row>
    <row r="64" spans="1:19" s="2" customFormat="1" x14ac:dyDescent="0.3">
      <c r="A64" s="215" t="s">
        <v>121</v>
      </c>
      <c r="B64" s="215"/>
      <c r="C64" s="215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15"/>
      <c r="P64" s="215"/>
      <c r="Q64" s="215"/>
      <c r="R64" s="215"/>
      <c r="S64" s="79"/>
    </row>
    <row r="65" spans="1:19" s="2" customFormat="1" x14ac:dyDescent="0.3">
      <c r="A65" s="156"/>
      <c r="B65" s="157"/>
      <c r="C65" s="157"/>
      <c r="D65" s="157"/>
      <c r="E65" s="157"/>
      <c r="F65" s="157"/>
      <c r="G65" s="157"/>
      <c r="H65" s="157"/>
      <c r="I65" s="157"/>
      <c r="J65" s="158"/>
      <c r="K65" s="157"/>
      <c r="L65" s="157"/>
      <c r="M65" s="157"/>
      <c r="N65" s="159"/>
      <c r="O65" s="159"/>
      <c r="P65" s="159"/>
      <c r="Q65" s="159"/>
      <c r="R65" s="159"/>
      <c r="S65" s="79"/>
    </row>
    <row r="66" spans="1:19" s="2" customFormat="1" x14ac:dyDescent="0.3">
      <c r="A66" s="195" t="s">
        <v>125</v>
      </c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59"/>
      <c r="P66" s="159"/>
      <c r="Q66" s="159"/>
      <c r="R66" s="159"/>
      <c r="S66" s="79"/>
    </row>
    <row r="67" spans="1:19" s="2" customFormat="1" x14ac:dyDescent="0.3">
      <c r="A67" s="156"/>
      <c r="B67" s="157"/>
      <c r="C67" s="157"/>
      <c r="D67" s="157"/>
      <c r="E67" s="157"/>
      <c r="F67" s="157"/>
      <c r="G67" s="157"/>
      <c r="H67" s="157"/>
      <c r="I67" s="157"/>
      <c r="J67" s="158"/>
      <c r="K67" s="157"/>
      <c r="L67" s="157"/>
      <c r="M67" s="157"/>
      <c r="N67" s="159"/>
      <c r="O67" s="159"/>
      <c r="P67" s="159"/>
      <c r="Q67" s="159"/>
      <c r="R67" s="159"/>
      <c r="S67" s="79"/>
    </row>
    <row r="68" spans="1:19" x14ac:dyDescent="0.3">
      <c r="A68" s="20" t="s">
        <v>39</v>
      </c>
      <c r="O68" s="21"/>
      <c r="P68" s="21"/>
      <c r="Q68" s="21"/>
      <c r="R68" s="1"/>
    </row>
    <row r="69" spans="1:19" x14ac:dyDescent="0.3">
      <c r="A69" s="22" t="s">
        <v>91</v>
      </c>
      <c r="D69" s="166" t="s">
        <v>92</v>
      </c>
      <c r="E69" s="44"/>
      <c r="F69" s="44"/>
      <c r="G69" s="44"/>
      <c r="H69" s="44"/>
      <c r="I69" s="162"/>
      <c r="J69" s="163"/>
      <c r="K69" s="42"/>
      <c r="L69" s="42"/>
      <c r="M69" s="183"/>
      <c r="N69" s="21" t="s">
        <v>127</v>
      </c>
      <c r="R69" s="1"/>
    </row>
    <row r="70" spans="1:19" x14ac:dyDescent="0.3">
      <c r="A70" s="22" t="s">
        <v>93</v>
      </c>
      <c r="E70" s="167" t="s">
        <v>94</v>
      </c>
      <c r="O70" s="21"/>
      <c r="P70" s="21"/>
      <c r="Q70" s="21"/>
      <c r="R70" s="1"/>
    </row>
    <row r="71" spans="1:19" x14ac:dyDescent="0.3">
      <c r="A71" s="22" t="s">
        <v>95</v>
      </c>
      <c r="E71" s="167" t="s">
        <v>96</v>
      </c>
      <c r="F71" s="44"/>
      <c r="G71" s="44"/>
      <c r="H71" s="44"/>
      <c r="I71" s="162"/>
      <c r="J71" s="163"/>
      <c r="K71" s="42"/>
      <c r="L71" s="42"/>
      <c r="M71" s="42"/>
      <c r="O71" s="21"/>
      <c r="P71" s="21"/>
      <c r="Q71" s="21"/>
      <c r="R71" s="1"/>
    </row>
    <row r="72" spans="1:19" x14ac:dyDescent="0.3">
      <c r="A72" s="22" t="s">
        <v>97</v>
      </c>
      <c r="E72" s="167" t="s">
        <v>98</v>
      </c>
      <c r="F72" s="44"/>
      <c r="G72" s="44"/>
      <c r="H72" s="44"/>
      <c r="I72" s="162"/>
      <c r="J72" s="163"/>
      <c r="K72" s="42"/>
      <c r="L72" s="42"/>
      <c r="M72" s="42"/>
      <c r="O72" s="21"/>
      <c r="P72" s="21"/>
      <c r="Q72" s="21"/>
      <c r="R72" s="1"/>
    </row>
    <row r="73" spans="1:19" x14ac:dyDescent="0.3">
      <c r="A73" s="22" t="s">
        <v>99</v>
      </c>
      <c r="E73" s="167" t="s">
        <v>100</v>
      </c>
      <c r="F73" s="44"/>
      <c r="G73" s="44"/>
      <c r="H73" s="44"/>
      <c r="I73" s="162"/>
      <c r="J73" s="163"/>
      <c r="K73" s="42"/>
      <c r="L73" s="42"/>
      <c r="M73" s="42"/>
      <c r="O73" s="21"/>
      <c r="P73" s="21"/>
      <c r="Q73" s="21"/>
      <c r="R73" s="25"/>
    </row>
    <row r="74" spans="1:19" x14ac:dyDescent="0.3">
      <c r="A74" s="22" t="s">
        <v>101</v>
      </c>
      <c r="E74" s="167" t="s">
        <v>102</v>
      </c>
      <c r="F74" s="44"/>
      <c r="G74" s="44"/>
      <c r="H74" s="44"/>
      <c r="I74" s="162"/>
      <c r="J74" s="163"/>
      <c r="K74" s="42"/>
      <c r="L74" s="42"/>
      <c r="M74" s="42"/>
      <c r="N74" s="26"/>
      <c r="O74" s="26"/>
      <c r="P74" s="26"/>
      <c r="Q74" s="26"/>
      <c r="R74" s="25"/>
    </row>
    <row r="75" spans="1:19" x14ac:dyDescent="0.3">
      <c r="A75" s="22" t="s">
        <v>103</v>
      </c>
      <c r="E75" s="167" t="s">
        <v>104</v>
      </c>
      <c r="F75" s="45"/>
      <c r="G75" s="45"/>
      <c r="H75" s="45"/>
      <c r="I75" s="27"/>
      <c r="J75" s="164"/>
      <c r="K75" s="26"/>
      <c r="L75" s="26"/>
      <c r="M75" s="26"/>
      <c r="N75" s="28"/>
      <c r="O75" s="28"/>
      <c r="P75" s="28"/>
      <c r="Q75" s="28"/>
      <c r="R75" s="25"/>
    </row>
    <row r="76" spans="1:19" x14ac:dyDescent="0.3">
      <c r="A76" s="22" t="s">
        <v>105</v>
      </c>
      <c r="E76" s="167" t="s">
        <v>106</v>
      </c>
      <c r="F76" s="45"/>
      <c r="G76" s="45"/>
      <c r="H76" s="45"/>
      <c r="I76" s="27"/>
      <c r="J76" s="164"/>
      <c r="K76" s="26"/>
      <c r="L76" s="26"/>
      <c r="M76" s="26"/>
      <c r="N76" s="28"/>
      <c r="O76" s="28"/>
      <c r="P76" s="28"/>
      <c r="Q76" s="28"/>
    </row>
    <row r="77" spans="1:19" x14ac:dyDescent="0.3">
      <c r="A77" s="22" t="s">
        <v>107</v>
      </c>
      <c r="E77" s="167" t="s">
        <v>108</v>
      </c>
      <c r="F77" s="44"/>
      <c r="G77" s="44"/>
      <c r="H77" s="44"/>
      <c r="I77" s="162"/>
      <c r="J77" s="163"/>
      <c r="K77" s="42"/>
      <c r="L77" s="42"/>
      <c r="M77" s="42"/>
      <c r="O77" s="21"/>
      <c r="P77" s="21"/>
      <c r="Q77" s="21"/>
    </row>
    <row r="78" spans="1:19" x14ac:dyDescent="0.3">
      <c r="A78" s="24" t="s">
        <v>109</v>
      </c>
      <c r="E78" s="167" t="s">
        <v>110</v>
      </c>
      <c r="F78" s="44"/>
      <c r="G78" s="44"/>
      <c r="H78" s="44"/>
      <c r="I78" s="162"/>
      <c r="J78" s="163"/>
      <c r="K78" s="42"/>
      <c r="L78" s="42"/>
      <c r="M78" s="42"/>
      <c r="O78" s="21"/>
      <c r="P78" s="21"/>
      <c r="Q78" s="21"/>
    </row>
    <row r="79" spans="1:19" x14ac:dyDescent="0.3">
      <c r="A79" s="24" t="s">
        <v>111</v>
      </c>
      <c r="D79" s="167" t="s">
        <v>112</v>
      </c>
      <c r="E79" s="44"/>
      <c r="F79" s="44"/>
      <c r="G79" s="44"/>
      <c r="H79" s="44"/>
      <c r="I79" s="162"/>
      <c r="J79" s="163"/>
      <c r="K79" s="42"/>
      <c r="L79" s="42"/>
      <c r="M79" s="42"/>
      <c r="O79" s="21"/>
      <c r="P79" s="21"/>
      <c r="Q79" s="21"/>
    </row>
    <row r="80" spans="1:19" x14ac:dyDescent="0.3">
      <c r="A80" s="24" t="s">
        <v>113</v>
      </c>
      <c r="D80" s="168" t="s">
        <v>114</v>
      </c>
    </row>
    <row r="81" spans="1:10" x14ac:dyDescent="0.3">
      <c r="A81" s="23" t="s">
        <v>115</v>
      </c>
      <c r="D81" s="168" t="s">
        <v>116</v>
      </c>
    </row>
    <row r="82" spans="1:10" ht="31.5" customHeight="1" x14ac:dyDescent="0.3">
      <c r="A82" s="169" t="s">
        <v>122</v>
      </c>
      <c r="D82" s="168" t="s">
        <v>117</v>
      </c>
    </row>
    <row r="83" spans="1:10" x14ac:dyDescent="0.3">
      <c r="F83" s="46"/>
      <c r="G83" s="46"/>
      <c r="H83" s="46"/>
      <c r="I83" s="31"/>
      <c r="J83" s="165"/>
    </row>
    <row r="84" spans="1:10" x14ac:dyDescent="0.3">
      <c r="A84" s="32"/>
      <c r="F84" s="46"/>
      <c r="G84" s="46"/>
      <c r="H84" s="46"/>
      <c r="I84" s="31"/>
      <c r="J84" s="165"/>
    </row>
    <row r="85" spans="1:10" x14ac:dyDescent="0.3">
      <c r="F85" s="46"/>
      <c r="G85" s="46"/>
      <c r="H85" s="46"/>
      <c r="I85" s="31"/>
      <c r="J85" s="165"/>
    </row>
  </sheetData>
  <mergeCells count="19">
    <mergeCell ref="A1:R1"/>
    <mergeCell ref="A64:R64"/>
    <mergeCell ref="A2:A3"/>
    <mergeCell ref="B2:D2"/>
    <mergeCell ref="E2:E3"/>
    <mergeCell ref="F2:F3"/>
    <mergeCell ref="G2:G3"/>
    <mergeCell ref="A66:N66"/>
    <mergeCell ref="O2:O3"/>
    <mergeCell ref="P2:P3"/>
    <mergeCell ref="Q2:Q3"/>
    <mergeCell ref="R2:R3"/>
    <mergeCell ref="M2:M3"/>
    <mergeCell ref="N2:N3"/>
    <mergeCell ref="K2:K3"/>
    <mergeCell ref="L2:L3"/>
    <mergeCell ref="H2:H3"/>
    <mergeCell ref="I2:I3"/>
    <mergeCell ref="J2:J3"/>
  </mergeCells>
  <pageMargins left="0.7" right="0.26041666666666669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Economía</vt:lpstr>
    </vt:vector>
  </TitlesOfParts>
  <Company>UCAB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RBALZA</dc:creator>
  <cp:lastModifiedBy>mapau</cp:lastModifiedBy>
  <dcterms:created xsi:type="dcterms:W3CDTF">2017-06-20T15:33:57Z</dcterms:created>
  <dcterms:modified xsi:type="dcterms:W3CDTF">2021-08-07T15:08:26Z</dcterms:modified>
</cp:coreProperties>
</file>